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fvalenzuelao\OneDrive - Asociación Chilena de Seguridad\ACTIVACIÓN SERVICIO\"/>
    </mc:Choice>
  </mc:AlternateContent>
  <workbookProtection workbookAlgorithmName="SHA-512" workbookHashValue="SbeE+G/WfLZAWnjTiqns4AMU+Pus/cQR+BkoeRseCCtcqcdjnk98Gzx6pWazHdJkheyKRCftgQl/UhoB4QbrUA==" workbookSaltValue="4mUjZjJiEFtypOXenVeZGQ==" workbookSpinCount="100000" lockStructure="1"/>
  <bookViews>
    <workbookView xWindow="0" yWindow="0" windowWidth="7490" windowHeight="3060" firstSheet="1" activeTab="1"/>
  </bookViews>
  <sheets>
    <sheet name="LD" sheetId="7" state="hidden" r:id="rId1"/>
    <sheet name="Formulario" sheetId="1" r:id="rId2"/>
    <sheet name="Cotización" sheetId="5" state="hidden" r:id="rId3"/>
    <sheet name="BBDD Cliente" sheetId="8" state="hidden" r:id="rId4"/>
  </sheets>
  <externalReferences>
    <externalReference r:id="rId5"/>
  </externalReferences>
  <definedNames>
    <definedName name="_xlnm.Print_Area" localSheetId="2">Cotización!$A$1:$J$48</definedName>
    <definedName name="_xlnm.Print_Area" localSheetId="1">Formulario!$A$1:$L$37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3" i="5" l="1"/>
  <c r="E24" i="5"/>
  <c r="E25" i="5"/>
  <c r="E26" i="5"/>
  <c r="E27" i="5"/>
  <c r="E28" i="5"/>
  <c r="E29" i="5"/>
  <c r="E30" i="5"/>
  <c r="E31" i="5"/>
  <c r="E32" i="5"/>
  <c r="E33" i="5"/>
  <c r="E34" i="5"/>
  <c r="E35" i="5"/>
  <c r="E36" i="5"/>
  <c r="E22" i="5"/>
  <c r="X3" i="8" l="1"/>
  <c r="F23" i="5" l="1"/>
  <c r="F24" i="5"/>
  <c r="F25" i="5"/>
  <c r="F26" i="5"/>
  <c r="F27" i="5"/>
  <c r="F28" i="5"/>
  <c r="F29" i="5"/>
  <c r="F30" i="5"/>
  <c r="F31" i="5"/>
  <c r="F32" i="5"/>
  <c r="F33" i="5"/>
  <c r="F34" i="5"/>
  <c r="F35" i="5"/>
  <c r="F36" i="5"/>
  <c r="F22" i="5"/>
  <c r="G22" i="5" l="1"/>
  <c r="H22" i="5" l="1"/>
  <c r="O22" i="5" s="1"/>
  <c r="M22" i="5"/>
  <c r="E3" i="8" l="1"/>
  <c r="D23" i="5" l="1"/>
  <c r="D24" i="5"/>
  <c r="D25" i="5"/>
  <c r="D26" i="5"/>
  <c r="D27" i="5"/>
  <c r="D28" i="5"/>
  <c r="D29" i="5"/>
  <c r="D30" i="5"/>
  <c r="D31" i="5"/>
  <c r="D32" i="5"/>
  <c r="D33" i="5"/>
  <c r="D34" i="5"/>
  <c r="D35" i="5"/>
  <c r="D36" i="5"/>
  <c r="D22" i="5"/>
  <c r="C23" i="5"/>
  <c r="C24" i="5"/>
  <c r="C25" i="5"/>
  <c r="C26" i="5"/>
  <c r="C27" i="5"/>
  <c r="C28" i="5"/>
  <c r="C29" i="5"/>
  <c r="C30" i="5"/>
  <c r="C31" i="5"/>
  <c r="C32" i="5"/>
  <c r="C33" i="5"/>
  <c r="C34" i="5"/>
  <c r="C35" i="5"/>
  <c r="C36" i="5"/>
  <c r="C22" i="5"/>
  <c r="B23" i="5"/>
  <c r="B24" i="5"/>
  <c r="B25" i="5"/>
  <c r="B26" i="5"/>
  <c r="B27" i="5"/>
  <c r="B28" i="5"/>
  <c r="B29" i="5"/>
  <c r="B30" i="5"/>
  <c r="B31" i="5"/>
  <c r="B32" i="5"/>
  <c r="B33" i="5"/>
  <c r="B34" i="5"/>
  <c r="B35" i="5"/>
  <c r="B36" i="5"/>
  <c r="B22" i="5"/>
  <c r="D8" i="5"/>
  <c r="D3" i="8" s="1"/>
  <c r="H12" i="5" l="1"/>
  <c r="T3" i="8" s="1"/>
  <c r="H11" i="5"/>
  <c r="S3" i="8" s="1"/>
  <c r="H10" i="5"/>
  <c r="H9" i="5"/>
  <c r="H8" i="5"/>
  <c r="R3" i="8" s="1"/>
  <c r="D12" i="5"/>
  <c r="D11" i="5"/>
  <c r="D10" i="5"/>
  <c r="D9" i="5"/>
  <c r="B3" i="8" s="1"/>
  <c r="G23" i="5"/>
  <c r="M23" i="5" s="1"/>
  <c r="G24" i="5"/>
  <c r="M24" i="5" s="1"/>
  <c r="G25" i="5"/>
  <c r="M25" i="5" s="1"/>
  <c r="G26" i="5"/>
  <c r="M26" i="5" s="1"/>
  <c r="G27" i="5"/>
  <c r="M27" i="5" s="1"/>
  <c r="G28" i="5"/>
  <c r="M28" i="5" s="1"/>
  <c r="G29" i="5"/>
  <c r="M29" i="5" s="1"/>
  <c r="G30" i="5"/>
  <c r="M30" i="5" s="1"/>
  <c r="G31" i="5"/>
  <c r="M31" i="5" s="1"/>
  <c r="G32" i="5"/>
  <c r="M32" i="5" s="1"/>
  <c r="G33" i="5"/>
  <c r="M33" i="5" s="1"/>
  <c r="G34" i="5"/>
  <c r="M34" i="5" s="1"/>
  <c r="G35" i="5"/>
  <c r="M35" i="5" s="1"/>
  <c r="G36" i="5"/>
  <c r="M36" i="5" s="1"/>
  <c r="I22" i="5"/>
  <c r="M37" i="5" l="1"/>
  <c r="G37" i="5"/>
  <c r="H3" i="8" s="1"/>
  <c r="J36" i="1"/>
  <c r="K36" i="1"/>
  <c r="H23" i="5" l="1"/>
  <c r="H24" i="5"/>
  <c r="H25" i="5"/>
  <c r="H26" i="5"/>
  <c r="H27" i="5"/>
  <c r="H28" i="5"/>
  <c r="H29" i="5"/>
  <c r="H30" i="5"/>
  <c r="H31" i="5"/>
  <c r="H32" i="5"/>
  <c r="H33" i="5"/>
  <c r="H34" i="5"/>
  <c r="H35" i="5"/>
  <c r="H36" i="5"/>
  <c r="K5" i="1"/>
  <c r="A3" i="8" s="1"/>
  <c r="I33" i="5" l="1"/>
  <c r="O33" i="5"/>
  <c r="I29" i="5"/>
  <c r="O29" i="5"/>
  <c r="I25" i="5"/>
  <c r="O25" i="5"/>
  <c r="I36" i="5"/>
  <c r="O36" i="5"/>
  <c r="I32" i="5"/>
  <c r="O32" i="5"/>
  <c r="I28" i="5"/>
  <c r="O28" i="5"/>
  <c r="I24" i="5"/>
  <c r="O24" i="5"/>
  <c r="I34" i="5"/>
  <c r="O34" i="5"/>
  <c r="I30" i="5"/>
  <c r="O30" i="5"/>
  <c r="I26" i="5"/>
  <c r="O26" i="5"/>
  <c r="I35" i="5"/>
  <c r="O35" i="5"/>
  <c r="I31" i="5"/>
  <c r="O31" i="5"/>
  <c r="I27" i="5"/>
  <c r="O27" i="5"/>
  <c r="I23" i="5"/>
  <c r="O23" i="5"/>
  <c r="O37" i="5" s="1"/>
  <c r="H37" i="5"/>
  <c r="I3" i="8" s="1"/>
  <c r="I5" i="5"/>
  <c r="I37" i="5" l="1"/>
  <c r="I38" i="5" s="1"/>
  <c r="D18" i="5" l="1"/>
  <c r="J3" i="8" s="1"/>
  <c r="Q3" i="8" l="1"/>
</calcChain>
</file>

<file path=xl/comments1.xml><?xml version="1.0" encoding="utf-8"?>
<comments xmlns="http://schemas.openxmlformats.org/spreadsheetml/2006/main">
  <authors>
    <author>Valenzuela Obreguiz, Luis Felipe</author>
  </authors>
  <commentList>
    <comment ref="G20" authorId="0" shapeId="0">
      <text>
        <r>
          <rPr>
            <b/>
            <sz val="8"/>
            <color indexed="81"/>
            <rFont val="Candara"/>
            <family val="2"/>
          </rPr>
          <t>Inoculación: Vacuna + Administración
Entrega de dosis: Solo vacuna</t>
        </r>
        <r>
          <rPr>
            <sz val="8"/>
            <color indexed="81"/>
            <rFont val="Candara"/>
            <family val="2"/>
          </rPr>
          <t xml:space="preserve">
</t>
        </r>
      </text>
    </comment>
  </commentList>
</comments>
</file>

<file path=xl/sharedStrings.xml><?xml version="1.0" encoding="utf-8"?>
<sst xmlns="http://schemas.openxmlformats.org/spreadsheetml/2006/main" count="148" uniqueCount="114">
  <si>
    <t>DATOS DE LA EMPRESA SOLICITANTE</t>
  </si>
  <si>
    <t>DIRECCIÓN</t>
  </si>
  <si>
    <t>COMUNA</t>
  </si>
  <si>
    <t>GIRO</t>
  </si>
  <si>
    <t>RESPONSABLE DE LA SOLICITUD</t>
  </si>
  <si>
    <t>NOMBRE</t>
  </si>
  <si>
    <t>FONO</t>
  </si>
  <si>
    <t>CANTIDAD DOSIS</t>
  </si>
  <si>
    <t>CORREO</t>
  </si>
  <si>
    <t>DETALLE DE SOLICITUD POR SUCURSAL</t>
  </si>
  <si>
    <t>CARGO</t>
  </si>
  <si>
    <t>FECHA</t>
  </si>
  <si>
    <t xml:space="preserve">DIRECCIÓN </t>
  </si>
  <si>
    <t>RAZÓN SOCIAL</t>
  </si>
  <si>
    <t>REGIÓN</t>
  </si>
  <si>
    <t>CIUDAD</t>
  </si>
  <si>
    <t>TOTAL</t>
  </si>
  <si>
    <t>N° VISITAS SOLICITADAS</t>
  </si>
  <si>
    <t>EMPRESA SOLICITANTE</t>
  </si>
  <si>
    <t>ZONA</t>
  </si>
  <si>
    <t>CONSIDERACIONES</t>
  </si>
  <si>
    <t>∙ Esta cotización, tiene una vigencia de 15 días hábiles.</t>
  </si>
  <si>
    <t>RM</t>
  </si>
  <si>
    <t>XV</t>
  </si>
  <si>
    <t>I</t>
  </si>
  <si>
    <t>II</t>
  </si>
  <si>
    <t>III</t>
  </si>
  <si>
    <t>IV</t>
  </si>
  <si>
    <t>VIII</t>
  </si>
  <si>
    <t>XIV</t>
  </si>
  <si>
    <t>IX</t>
  </si>
  <si>
    <t>X</t>
  </si>
  <si>
    <t>XII</t>
  </si>
  <si>
    <t>XI</t>
  </si>
  <si>
    <t>REGIONES</t>
  </si>
  <si>
    <t>V</t>
  </si>
  <si>
    <t>VI</t>
  </si>
  <si>
    <t>VII</t>
  </si>
  <si>
    <t>XVI</t>
  </si>
  <si>
    <t>RUT</t>
  </si>
  <si>
    <t>ADMINISTRADOR DEL SEGURO LEY</t>
  </si>
  <si>
    <t>ACHS</t>
  </si>
  <si>
    <t>ISL</t>
  </si>
  <si>
    <t>IST</t>
  </si>
  <si>
    <t>ADMINISTRADOR LEY</t>
  </si>
  <si>
    <t>NOMBRE CONTACTO SUCURSAL</t>
  </si>
  <si>
    <t xml:space="preserve"> CELULAR CONTACTO</t>
  </si>
  <si>
    <t>ARANCEL
VACUNA</t>
  </si>
  <si>
    <t>ARANCEL
VISITA</t>
  </si>
  <si>
    <t>RUT  EMPRESA</t>
  </si>
  <si>
    <t>FECHA COTIZACIÓN</t>
  </si>
  <si>
    <t>RUT CLIENTE</t>
  </si>
  <si>
    <t>CLIENTE</t>
  </si>
  <si>
    <t>RAZON SOCIAL</t>
  </si>
  <si>
    <t>SERVICIO</t>
  </si>
  <si>
    <t>ESTADO VENTA</t>
  </si>
  <si>
    <t>OBSERVACIONES</t>
  </si>
  <si>
    <t>N° DOSIS SOLICITADAS</t>
  </si>
  <si>
    <t>FORMA DE PAGO</t>
  </si>
  <si>
    <t>OC
RECEPCIONADA</t>
  </si>
  <si>
    <t>N° OC</t>
  </si>
  <si>
    <t>DIF</t>
  </si>
  <si>
    <t>Entrega de dosis</t>
  </si>
  <si>
    <t>RM (dentro de anillo Vespucio)</t>
  </si>
  <si>
    <t>RM (fuera de anillo Vespucio)</t>
  </si>
  <si>
    <t>Cotizadas</t>
  </si>
  <si>
    <t>EN CASO DE SOLICITAR "ENTREGA DE DOSIS"</t>
  </si>
  <si>
    <t>ELIMINAR</t>
  </si>
  <si>
    <t>SE MANTIENE</t>
  </si>
  <si>
    <t>∙ Los aranceles incluyen solo la entrega de las vacunas, bajo estricta cadena de frío.</t>
  </si>
  <si>
    <t xml:space="preserve">RUT </t>
  </si>
  <si>
    <t>DATOS DEL SOLICITANTE</t>
  </si>
  <si>
    <t>RUT SOLICITANTE</t>
  </si>
  <si>
    <t>EMPRESA</t>
  </si>
  <si>
    <t>Empresa de Servicios Externos ACHS</t>
  </si>
  <si>
    <t>BANCO</t>
  </si>
  <si>
    <t>99.579.260-5</t>
  </si>
  <si>
    <t>CUENTA CORRIENTE</t>
  </si>
  <si>
    <t>MONTO OC</t>
  </si>
  <si>
    <t>ASUNTO</t>
  </si>
  <si>
    <t>vacunainfluenza@esachs.cl</t>
  </si>
  <si>
    <t xml:space="preserve">                                                       TOTAL </t>
  </si>
  <si>
    <t>∙ Los aranceles incluyen el Servicio completo; vacuna, insumos, traslado del personal según tabla de tarifa, administración de la vacuna, entrega de certificado digital, eliminación de material cortopunzante, entrega de informe ejecutivo.</t>
  </si>
  <si>
    <t>SOLICITUD SERVICIO DE INMUNIZACIÓN INFLUENZA</t>
  </si>
  <si>
    <t>Scotiabank</t>
  </si>
  <si>
    <t>Vacunas</t>
  </si>
  <si>
    <t>COTIZACIÓN SERVICIO DE INMUNIZACIÓN 
INFLUENZA</t>
  </si>
  <si>
    <t>Elaborado por L. Felipe Valenzuela O.</t>
  </si>
  <si>
    <t>MUTUAL DE SEGURIDAD</t>
  </si>
  <si>
    <t>código</t>
  </si>
  <si>
    <t xml:space="preserve">∙ El agendamiento será realizado por ESACHS con fecha y bloque horario establecido. </t>
  </si>
  <si>
    <t>∙ El inicio de la Campaña estará sujeto a la fecha de liberación por parte del Instituto de Salud Pública (ISP).</t>
  </si>
  <si>
    <t xml:space="preserve">∙ Al ser un producto biológico, las vacunas NO están sujetas a canje ni devolución, por lo tanto la cantidad solicitada a través del formulario de inscripción y confirmada en la Orden de Compra serán las facturadas al finalizar la prestación, independiente de las dosis administradas. </t>
  </si>
  <si>
    <t xml:space="preserve">∙ Dado que las vacunas deben ser almacenadas bajo un estricto control de cadena de frío, las dosis sin utilizar NO se dejarán en el lugar, excepto que la empresa cuente con resolución sanitaria de botiquín. En este último caso, se deberá firmar una carta donde ESACHS, delega toda responsabilidad del proceso, desde la mantención de la vacuna hasta su eliminación. </t>
  </si>
  <si>
    <t>DATOS PARA LA EMISIÓN DE LA OC Y DATOS PARA TRANSFERENCIA</t>
  </si>
  <si>
    <t>CONTACTO EMPRESA</t>
  </si>
  <si>
    <t>CAMPAÑA INMUNIZACIÓN 2023</t>
  </si>
  <si>
    <t>CORREO COMERCIAL</t>
  </si>
  <si>
    <t>CARGADO EN SALESFORCE</t>
  </si>
  <si>
    <t xml:space="preserve">∙ ESACHS NO administra vacuna influenza a niños menores de 14 años, esto debido a que no se cuenta con equipamiento ni personal capacitado en urgencias pediátricas, impidiendo responder adecuadamente frente a un evento adverso grave. </t>
  </si>
  <si>
    <t>Las cepas recomendadas por la OMS para el hemisferio sur y que componen nuestra vacuna son:
• A/Sydney/5/2021 (H1N1)
• A/Darwin/9/2021 (H3N2)
• B/Austria/1359417/2021 (B/Linaje Austria)
• B/Phuket/3073/2013 (Linaje Phuket)</t>
  </si>
  <si>
    <t>Regiones</t>
  </si>
  <si>
    <t>Zonas extremas</t>
  </si>
  <si>
    <t>Inoculación</t>
  </si>
  <si>
    <t>EMPRESA QUE PAGA EL SERVICIO</t>
  </si>
  <si>
    <t>Cliente</t>
  </si>
  <si>
    <t>CONTACTO</t>
  </si>
  <si>
    <t>COTIZACIÓN ELABORADA POR</t>
  </si>
  <si>
    <t>N° DE OPORTUNIDAD</t>
  </si>
  <si>
    <t>Ramón Carnicer 151, Providencia</t>
  </si>
  <si>
    <t>* Aranceles exentos, NO se les debe incluir IVA.</t>
  </si>
  <si>
    <t>TOTAL A PAGAR EXENTO*</t>
  </si>
  <si>
    <t>TOTAL EXENTO</t>
  </si>
  <si>
    <t>TOTAL EXENTO COTIZADO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</si>
</sst>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quot;$&quot;* #,##0_ ;_ &quot;$&quot;* \-#,##0_ ;_ &quot;$&quot;* &quot;-&quot;_ ;_ @_ "/>
    <numFmt numFmtId="164" formatCode="d/mm/yyyy"/>
  </numFmts>
  <fonts count="27" x14ac:knownFonts="1">
    <font>
      <sz val="10"/>
      <name val="Arial"/>
    </font>
    <font>
      <sz val="10"/>
      <name val="Candara"/>
      <family val="2"/>
    </font>
    <font>
      <sz val="10"/>
      <color theme="1"/>
      <name val="Candara"/>
      <family val="2"/>
    </font>
    <font>
      <b/>
      <sz val="11"/>
      <color indexed="9"/>
      <name val="Candara"/>
      <family val="2"/>
    </font>
    <font>
      <b/>
      <sz val="10"/>
      <color theme="0"/>
      <name val="Candara"/>
      <family val="2"/>
    </font>
    <font>
      <b/>
      <i/>
      <sz val="10"/>
      <name val="Candara"/>
      <family val="2"/>
    </font>
    <font>
      <b/>
      <sz val="11"/>
      <color theme="0"/>
      <name val="Candara"/>
      <family val="2"/>
    </font>
    <font>
      <u/>
      <sz val="10"/>
      <color theme="10"/>
      <name val="Arial"/>
      <family val="2"/>
    </font>
    <font>
      <b/>
      <sz val="9"/>
      <color theme="0"/>
      <name val="Candara"/>
      <family val="2"/>
    </font>
    <font>
      <b/>
      <sz val="12"/>
      <color theme="1" tint="0.34998626667073579"/>
      <name val="Candara"/>
      <family val="2"/>
    </font>
    <font>
      <sz val="9"/>
      <color theme="1"/>
      <name val="Candara"/>
      <family val="2"/>
    </font>
    <font>
      <sz val="9"/>
      <name val="Candara"/>
      <family val="2"/>
    </font>
    <font>
      <i/>
      <sz val="9"/>
      <name val="Candara"/>
      <family val="2"/>
    </font>
    <font>
      <sz val="10"/>
      <name val="Arial"/>
      <family val="2"/>
    </font>
    <font>
      <b/>
      <i/>
      <sz val="9"/>
      <name val="Candara"/>
      <family val="2"/>
    </font>
    <font>
      <b/>
      <sz val="9"/>
      <name val="Candara"/>
      <family val="2"/>
    </font>
    <font>
      <b/>
      <sz val="10"/>
      <name val="Candara"/>
      <family val="2"/>
    </font>
    <font>
      <b/>
      <sz val="11"/>
      <name val="Candara"/>
      <family val="2"/>
    </font>
    <font>
      <u/>
      <sz val="10"/>
      <name val="Candara"/>
      <family val="2"/>
    </font>
    <font>
      <b/>
      <sz val="9"/>
      <color theme="2" tint="-0.499984740745262"/>
      <name val="Candara"/>
      <family val="2"/>
    </font>
    <font>
      <sz val="10"/>
      <color theme="1" tint="0.499984740745262"/>
      <name val="Candara"/>
      <family val="2"/>
    </font>
    <font>
      <sz val="9"/>
      <name val="Arial"/>
      <family val="2"/>
    </font>
    <font>
      <b/>
      <sz val="9"/>
      <color theme="1"/>
      <name val="Candara"/>
      <family val="2"/>
    </font>
    <font>
      <b/>
      <sz val="12"/>
      <name val="Candara"/>
      <family val="2"/>
    </font>
    <font>
      <sz val="10"/>
      <color theme="6"/>
      <name val="Candara"/>
      <family val="2"/>
    </font>
    <font>
      <b/>
      <sz val="8"/>
      <color indexed="81"/>
      <name val="Candara"/>
      <family val="2"/>
    </font>
    <font>
      <sz val="8"/>
      <color indexed="81"/>
      <name val="Candara"/>
      <family val="2"/>
    </font>
  </fonts>
  <fills count="1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rgb="FF005627"/>
        <bgColor indexed="64"/>
      </patternFill>
    </fill>
    <fill>
      <patternFill patternType="solid">
        <fgColor rgb="FF5BAE27"/>
        <bgColor indexed="64"/>
      </patternFill>
    </fill>
    <fill>
      <patternFill patternType="solid">
        <fgColor rgb="FFFFFFFF"/>
        <bgColor rgb="FFFFFFFF"/>
      </patternFill>
    </fill>
    <fill>
      <patternFill patternType="solid">
        <fgColor theme="0"/>
        <bgColor indexed="64"/>
      </patternFill>
    </fill>
    <fill>
      <patternFill patternType="solid">
        <fgColor theme="2"/>
        <bgColor rgb="FFFFFFFF"/>
      </patternFill>
    </fill>
    <fill>
      <patternFill patternType="solid">
        <fgColor theme="2" tint="-9.9978637043366805E-2"/>
        <bgColor indexed="64"/>
      </patternFill>
    </fill>
    <fill>
      <patternFill patternType="solid">
        <fgColor rgb="FF005627"/>
        <bgColor rgb="FFE2EFD9"/>
      </patternFill>
    </fill>
    <fill>
      <patternFill patternType="solid">
        <fgColor rgb="FF5BAE27"/>
        <bgColor rgb="FFE2EFD9"/>
      </patternFill>
    </fill>
    <fill>
      <patternFill patternType="solid">
        <fgColor rgb="FFFFFF00"/>
        <bgColor rgb="FFE2EFD9"/>
      </patternFill>
    </fill>
    <fill>
      <patternFill patternType="solid">
        <fgColor rgb="FFCCEFB7"/>
        <bgColor indexed="64"/>
      </patternFill>
    </fill>
    <fill>
      <patternFill patternType="solid">
        <fgColor rgb="FFFFFF66"/>
        <bgColor indexed="64"/>
      </patternFill>
    </fill>
  </fills>
  <borders count="56">
    <border>
      <left/>
      <right/>
      <top/>
      <bottom/>
      <diagonal/>
    </border>
    <border>
      <left style="thin">
        <color indexed="9"/>
      </left>
      <right style="thin">
        <color indexed="9"/>
      </right>
      <top/>
      <bottom/>
      <diagonal/>
    </border>
    <border>
      <left style="thin">
        <color rgb="FF005627"/>
      </left>
      <right style="thin">
        <color rgb="FF005627"/>
      </right>
      <top style="thin">
        <color rgb="FF005627"/>
      </top>
      <bottom style="thin">
        <color rgb="FF005627"/>
      </bottom>
      <diagonal/>
    </border>
    <border>
      <left style="thin">
        <color rgb="FF5BAE27"/>
      </left>
      <right style="thin">
        <color rgb="FF5BAE27"/>
      </right>
      <top style="thin">
        <color rgb="FF5BAE27"/>
      </top>
      <bottom style="thin">
        <color rgb="FF5BAE27"/>
      </bottom>
      <diagonal/>
    </border>
    <border>
      <left/>
      <right style="thin">
        <color rgb="FF5BAE27"/>
      </right>
      <top/>
      <bottom style="thin">
        <color rgb="FF5BAE27"/>
      </bottom>
      <diagonal/>
    </border>
    <border>
      <left style="medium">
        <color rgb="FF5BAE27"/>
      </left>
      <right/>
      <top style="medium">
        <color rgb="FF5BAE27"/>
      </top>
      <bottom/>
      <diagonal/>
    </border>
    <border>
      <left/>
      <right/>
      <top style="medium">
        <color rgb="FF5BAE27"/>
      </top>
      <bottom/>
      <diagonal/>
    </border>
    <border>
      <left/>
      <right style="medium">
        <color rgb="FF5BAE27"/>
      </right>
      <top style="medium">
        <color rgb="FF5BAE27"/>
      </top>
      <bottom/>
      <diagonal/>
    </border>
    <border>
      <left style="medium">
        <color rgb="FF5BAE27"/>
      </left>
      <right/>
      <top/>
      <bottom style="medium">
        <color rgb="FF5BAE27"/>
      </bottom>
      <diagonal/>
    </border>
    <border>
      <left/>
      <right/>
      <top/>
      <bottom style="medium">
        <color rgb="FF5BAE27"/>
      </bottom>
      <diagonal/>
    </border>
    <border>
      <left/>
      <right style="medium">
        <color rgb="FF5BAE27"/>
      </right>
      <top/>
      <bottom style="medium">
        <color rgb="FF5BAE27"/>
      </bottom>
      <diagonal/>
    </border>
    <border>
      <left/>
      <right style="thin">
        <color rgb="FF5BAE27"/>
      </right>
      <top style="thin">
        <color rgb="FF5BAE27"/>
      </top>
      <bottom style="thin">
        <color rgb="FF5BAE27"/>
      </bottom>
      <diagonal/>
    </border>
    <border>
      <left style="thin">
        <color theme="0"/>
      </left>
      <right style="thin">
        <color theme="0"/>
      </right>
      <top style="thin">
        <color theme="0"/>
      </top>
      <bottom style="thin">
        <color theme="0"/>
      </bottom>
      <diagonal/>
    </border>
    <border>
      <left style="thin">
        <color rgb="FF5BAE27"/>
      </left>
      <right style="thin">
        <color rgb="FF5BAE27"/>
      </right>
      <top/>
      <bottom style="thin">
        <color rgb="FF5BAE27"/>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rgb="FF5BAE27"/>
      </left>
      <right/>
      <top style="thin">
        <color rgb="FF5BAE27"/>
      </top>
      <bottom style="thin">
        <color rgb="FF5BAE27"/>
      </bottom>
      <diagonal/>
    </border>
    <border>
      <left/>
      <right/>
      <top style="thin">
        <color rgb="FF5BAE27"/>
      </top>
      <bottom style="thin">
        <color rgb="FF5BAE27"/>
      </bottom>
      <diagonal/>
    </border>
    <border>
      <left style="thin">
        <color rgb="FF5BAE27"/>
      </left>
      <right style="thin">
        <color rgb="FF5BAE27"/>
      </right>
      <top style="thin">
        <color rgb="FF5BAE27"/>
      </top>
      <bottom/>
      <diagonal/>
    </border>
    <border>
      <left style="thin">
        <color theme="0"/>
      </left>
      <right style="thin">
        <color theme="0"/>
      </right>
      <top style="thin">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theme="0"/>
      </left>
      <right/>
      <top style="thin">
        <color rgb="FF5BAE27"/>
      </top>
      <bottom style="thin">
        <color rgb="FF5BAE27"/>
      </bottom>
      <diagonal/>
    </border>
    <border>
      <left style="thin">
        <color theme="0"/>
      </left>
      <right/>
      <top style="thin">
        <color theme="0"/>
      </top>
      <bottom style="thin">
        <color rgb="FF5BAE27"/>
      </bottom>
      <diagonal/>
    </border>
    <border>
      <left/>
      <right style="thin">
        <color theme="0"/>
      </right>
      <top style="thin">
        <color theme="0"/>
      </top>
      <bottom style="thin">
        <color rgb="FF5BAE27"/>
      </bottom>
      <diagonal/>
    </border>
    <border>
      <left/>
      <right style="thin">
        <color theme="9"/>
      </right>
      <top style="thin">
        <color rgb="FF5BAE27"/>
      </top>
      <bottom style="thin">
        <color rgb="FF5BAE27"/>
      </bottom>
      <diagonal/>
    </border>
    <border>
      <left/>
      <right/>
      <top style="thin">
        <color rgb="FF5BAE27"/>
      </top>
      <bottom/>
      <diagonal/>
    </border>
    <border>
      <left/>
      <right style="thin">
        <color theme="9"/>
      </right>
      <top style="thin">
        <color rgb="FF5BAE27"/>
      </top>
      <bottom/>
      <diagonal/>
    </border>
    <border>
      <left/>
      <right style="thin">
        <color rgb="FF5BAE27"/>
      </right>
      <top style="thin">
        <color theme="0"/>
      </top>
      <bottom style="thin">
        <color rgb="FF5BAE27"/>
      </bottom>
      <diagonal/>
    </border>
    <border>
      <left style="thin">
        <color theme="0"/>
      </left>
      <right/>
      <top/>
      <bottom style="thin">
        <color rgb="FF5BAE27"/>
      </bottom>
      <diagonal/>
    </border>
    <border>
      <left style="thin">
        <color theme="0"/>
      </left>
      <right style="thin">
        <color indexed="64"/>
      </right>
      <top/>
      <bottom style="thin">
        <color theme="0"/>
      </bottom>
      <diagonal/>
    </border>
    <border>
      <left style="thin">
        <color indexed="64"/>
      </left>
      <right/>
      <top/>
      <bottom style="thin">
        <color theme="0"/>
      </bottom>
      <diagonal/>
    </border>
    <border>
      <left style="thin">
        <color rgb="FF5BAE27"/>
      </left>
      <right/>
      <top/>
      <bottom style="thin">
        <color rgb="FF5BAE27"/>
      </bottom>
      <diagonal/>
    </border>
    <border>
      <left style="thin">
        <color theme="0"/>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rgb="FF92D050"/>
      </bottom>
      <diagonal/>
    </border>
    <border>
      <left/>
      <right style="thin">
        <color theme="0"/>
      </right>
      <top style="thin">
        <color theme="0"/>
      </top>
      <bottom style="thin">
        <color rgb="FF92D050"/>
      </bottom>
      <diagonal/>
    </border>
    <border>
      <left style="thin">
        <color theme="0"/>
      </left>
      <right/>
      <top style="thin">
        <color rgb="FF5BAE27"/>
      </top>
      <bottom style="thin">
        <color theme="0"/>
      </bottom>
      <diagonal/>
    </border>
    <border>
      <left/>
      <right/>
      <top style="thin">
        <color rgb="FF5BAE27"/>
      </top>
      <bottom style="thin">
        <color theme="0"/>
      </bottom>
      <diagonal/>
    </border>
    <border>
      <left/>
      <right style="thin">
        <color rgb="FF5BAE27"/>
      </right>
      <top style="thin">
        <color rgb="FF5BAE27"/>
      </top>
      <bottom style="thin">
        <color theme="0"/>
      </bottom>
      <diagonal/>
    </border>
    <border>
      <left style="thin">
        <color indexed="9"/>
      </left>
      <right/>
      <top/>
      <bottom style="thin">
        <color theme="0"/>
      </bottom>
      <diagonal/>
    </border>
    <border>
      <left/>
      <right/>
      <top/>
      <bottom style="thin">
        <color theme="0"/>
      </bottom>
      <diagonal/>
    </border>
    <border>
      <left/>
      <right style="thin">
        <color indexed="9"/>
      </right>
      <top/>
      <bottom style="thin">
        <color theme="0"/>
      </bottom>
      <diagonal/>
    </border>
    <border>
      <left/>
      <right/>
      <top/>
      <bottom style="thin">
        <color rgb="FF5BAE27"/>
      </bottom>
      <diagonal/>
    </border>
    <border>
      <left/>
      <right/>
      <top style="thin">
        <color theme="0"/>
      </top>
      <bottom style="thin">
        <color rgb="FF5BAE27"/>
      </bottom>
      <diagonal/>
    </border>
  </borders>
  <cellStyleXfs count="4">
    <xf numFmtId="0" fontId="0" fillId="0" borderId="0"/>
    <xf numFmtId="0" fontId="7" fillId="0" borderId="0" applyNumberFormat="0" applyFill="0" applyBorder="0" applyAlignment="0" applyProtection="0"/>
    <xf numFmtId="42" fontId="13" fillId="0" borderId="0" applyFont="0" applyFill="0" applyBorder="0" applyAlignment="0" applyProtection="0"/>
    <xf numFmtId="0" fontId="13" fillId="0" borderId="0"/>
  </cellStyleXfs>
  <cellXfs count="187">
    <xf numFmtId="0" fontId="0" fillId="0" borderId="0" xfId="0"/>
    <xf numFmtId="0" fontId="1" fillId="0" borderId="0" xfId="0" applyFont="1"/>
    <xf numFmtId="0" fontId="1" fillId="0" borderId="0" xfId="0" applyFont="1" applyBorder="1"/>
    <xf numFmtId="0" fontId="2" fillId="0" borderId="0" xfId="0" applyFont="1" applyFill="1"/>
    <xf numFmtId="0" fontId="1" fillId="0" borderId="0" xfId="0" applyFont="1" applyFill="1" applyBorder="1" applyAlignment="1">
      <alignment horizontal="righ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lef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6" fillId="4" borderId="2" xfId="0" applyFont="1" applyFill="1" applyBorder="1" applyAlignment="1">
      <alignment horizontal="center" vertical="center"/>
    </xf>
    <xf numFmtId="0" fontId="8" fillId="5" borderId="12" xfId="0" applyFont="1" applyFill="1" applyBorder="1" applyAlignment="1">
      <alignment horizontal="center" vertical="center" wrapText="1"/>
    </xf>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1" fillId="0" borderId="21" xfId="0" applyFont="1" applyBorder="1"/>
    <xf numFmtId="0" fontId="2" fillId="0" borderId="20" xfId="0" applyFont="1" applyFill="1" applyBorder="1"/>
    <xf numFmtId="0" fontId="2" fillId="0" borderId="21" xfId="0" applyFont="1" applyFill="1" applyBorder="1"/>
    <xf numFmtId="0" fontId="10" fillId="6" borderId="0" xfId="0" applyFont="1" applyFill="1" applyBorder="1" applyAlignment="1"/>
    <xf numFmtId="0" fontId="10" fillId="0" borderId="0" xfId="0" applyFont="1" applyBorder="1"/>
    <xf numFmtId="0" fontId="11" fillId="0" borderId="0" xfId="0" applyFont="1" applyBorder="1" applyAlignment="1"/>
    <xf numFmtId="0" fontId="10" fillId="7" borderId="0" xfId="0" applyFont="1" applyFill="1" applyBorder="1" applyAlignment="1"/>
    <xf numFmtId="0" fontId="1" fillId="7" borderId="3" xfId="0" applyFont="1" applyFill="1" applyBorder="1" applyAlignment="1">
      <alignment horizontal="left" vertical="center" wrapText="1"/>
    </xf>
    <xf numFmtId="0" fontId="8" fillId="5" borderId="32"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3" xfId="0" applyFont="1" applyFill="1" applyBorder="1" applyAlignment="1">
      <alignment horizontal="right" vertical="center" wrapText="1"/>
    </xf>
    <xf numFmtId="0" fontId="11" fillId="0" borderId="11" xfId="0" applyFont="1" applyFill="1" applyBorder="1" applyAlignment="1">
      <alignment horizontal="left" vertical="center" wrapText="1"/>
    </xf>
    <xf numFmtId="42" fontId="15" fillId="3" borderId="3" xfId="0" applyNumberFormat="1" applyFont="1" applyFill="1" applyBorder="1" applyAlignment="1">
      <alignment horizontal="right" vertical="center" wrapText="1"/>
    </xf>
    <xf numFmtId="42" fontId="15" fillId="3" borderId="24" xfId="2" applyFont="1" applyFill="1" applyBorder="1" applyAlignment="1">
      <alignment horizontal="right" vertical="center" wrapText="1"/>
    </xf>
    <xf numFmtId="42" fontId="8" fillId="4" borderId="12" xfId="2" applyFont="1" applyFill="1" applyBorder="1" applyAlignment="1">
      <alignment horizontal="right" vertical="center" wrapText="1"/>
    </xf>
    <xf numFmtId="0" fontId="8" fillId="5" borderId="12" xfId="0" applyFont="1" applyFill="1" applyBorder="1" applyAlignment="1">
      <alignment vertical="center" wrapText="1"/>
    </xf>
    <xf numFmtId="0" fontId="15" fillId="3" borderId="3" xfId="0" applyFont="1" applyFill="1" applyBorder="1" applyAlignment="1">
      <alignment horizontal="right" vertical="center" wrapText="1"/>
    </xf>
    <xf numFmtId="0" fontId="4" fillId="10" borderId="25" xfId="0" applyFont="1" applyFill="1" applyBorder="1" applyAlignment="1">
      <alignment horizontal="center" vertical="center" wrapText="1"/>
    </xf>
    <xf numFmtId="0" fontId="4" fillId="10" borderId="25" xfId="0" applyFont="1" applyFill="1" applyBorder="1" applyAlignment="1">
      <alignment horizontal="left" vertical="center"/>
    </xf>
    <xf numFmtId="0" fontId="4" fillId="11" borderId="25" xfId="0" applyFont="1" applyFill="1" applyBorder="1" applyAlignment="1">
      <alignment vertical="center" wrapText="1"/>
    </xf>
    <xf numFmtId="42" fontId="4" fillId="11" borderId="25" xfId="2" applyFont="1" applyFill="1" applyBorder="1" applyAlignment="1">
      <alignment horizontal="left" vertical="center" wrapText="1"/>
    </xf>
    <xf numFmtId="42" fontId="4" fillId="10" borderId="25" xfId="2" applyFont="1" applyFill="1" applyBorder="1" applyAlignment="1">
      <alignment horizontal="center" vertical="center" wrapText="1"/>
    </xf>
    <xf numFmtId="42" fontId="16" fillId="12" borderId="25" xfId="2" applyFont="1" applyFill="1" applyBorder="1" applyAlignment="1">
      <alignment horizontal="center" vertical="center" wrapText="1"/>
    </xf>
    <xf numFmtId="0" fontId="4" fillId="11" borderId="25" xfId="0" applyFont="1" applyFill="1" applyBorder="1" applyAlignment="1">
      <alignment horizontal="left" vertical="center" wrapText="1"/>
    </xf>
    <xf numFmtId="1" fontId="4" fillId="11" borderId="25" xfId="0" applyNumberFormat="1" applyFont="1" applyFill="1" applyBorder="1" applyAlignment="1">
      <alignment horizontal="left" vertical="center" wrapText="1"/>
    </xf>
    <xf numFmtId="0" fontId="8" fillId="4" borderId="0" xfId="0" applyFont="1" applyFill="1" applyAlignment="1">
      <alignment vertical="center"/>
    </xf>
    <xf numFmtId="0" fontId="0" fillId="0" borderId="0" xfId="0" applyAlignment="1">
      <alignment vertical="center"/>
    </xf>
    <xf numFmtId="0" fontId="11" fillId="0" borderId="3" xfId="0" applyFont="1" applyFill="1" applyBorder="1" applyAlignment="1">
      <alignment vertical="center" wrapText="1"/>
    </xf>
    <xf numFmtId="42" fontId="11" fillId="0" borderId="3" xfId="2" applyFont="1" applyFill="1" applyBorder="1" applyAlignment="1">
      <alignment horizontal="right" vertical="center" wrapText="1"/>
    </xf>
    <xf numFmtId="14" fontId="17" fillId="0" borderId="11" xfId="0" applyNumberFormat="1" applyFont="1" applyFill="1" applyBorder="1" applyAlignment="1">
      <alignment horizontal="center" vertical="center"/>
    </xf>
    <xf numFmtId="0" fontId="10" fillId="6" borderId="0" xfId="0" applyFont="1" applyFill="1" applyBorder="1" applyAlignment="1">
      <alignment vertical="center"/>
    </xf>
    <xf numFmtId="0" fontId="18" fillId="0" borderId="0" xfId="0" applyFont="1" applyAlignment="1">
      <alignment vertical="center"/>
    </xf>
    <xf numFmtId="14" fontId="16" fillId="0" borderId="11" xfId="0" applyNumberFormat="1" applyFont="1" applyFill="1" applyBorder="1" applyAlignment="1">
      <alignment horizontal="center" vertical="center"/>
    </xf>
    <xf numFmtId="0" fontId="1" fillId="0" borderId="20" xfId="0" applyFont="1" applyBorder="1" applyProtection="1">
      <protection locked="0"/>
    </xf>
    <xf numFmtId="0" fontId="1" fillId="0" borderId="0" xfId="0" applyFont="1" applyProtection="1">
      <protection locked="0"/>
    </xf>
    <xf numFmtId="0" fontId="1" fillId="0" borderId="21" xfId="0" applyFont="1" applyBorder="1" applyProtection="1">
      <protection locked="0"/>
    </xf>
    <xf numFmtId="0" fontId="1" fillId="0" borderId="20" xfId="3" applyFont="1" applyBorder="1" applyProtection="1">
      <protection locked="0"/>
    </xf>
    <xf numFmtId="0" fontId="1" fillId="0" borderId="0" xfId="3" applyFont="1" applyProtection="1">
      <protection locked="0"/>
    </xf>
    <xf numFmtId="0" fontId="1" fillId="0" borderId="20" xfId="3" applyFont="1" applyFill="1" applyBorder="1" applyProtection="1">
      <protection locked="0"/>
    </xf>
    <xf numFmtId="0" fontId="1" fillId="0" borderId="0" xfId="3" applyFont="1" applyFill="1" applyProtection="1">
      <protection locked="0"/>
    </xf>
    <xf numFmtId="1" fontId="15" fillId="3" borderId="24" xfId="0" applyNumberFormat="1" applyFont="1" applyFill="1" applyBorder="1" applyAlignment="1">
      <alignment horizontal="right" vertical="center" wrapText="1"/>
    </xf>
    <xf numFmtId="1" fontId="15" fillId="3" borderId="24" xfId="2"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0" fontId="10" fillId="7" borderId="0" xfId="0" applyFont="1" applyFill="1" applyBorder="1" applyAlignment="1">
      <alignment vertical="top"/>
    </xf>
    <xf numFmtId="0" fontId="10" fillId="6" borderId="0" xfId="0" applyFont="1" applyFill="1" applyBorder="1" applyAlignment="1">
      <alignment vertical="top"/>
    </xf>
    <xf numFmtId="0" fontId="10" fillId="0" borderId="0" xfId="0" applyFont="1" applyBorder="1" applyAlignment="1">
      <alignment vertical="top"/>
    </xf>
    <xf numFmtId="0" fontId="11" fillId="0" borderId="0" xfId="0" applyFont="1" applyBorder="1" applyAlignment="1">
      <alignment vertical="top"/>
    </xf>
    <xf numFmtId="0" fontId="21" fillId="0" borderId="0" xfId="0" applyFont="1"/>
    <xf numFmtId="164" fontId="10" fillId="0" borderId="3" xfId="0" applyNumberFormat="1" applyFont="1" applyFill="1" applyBorder="1" applyAlignment="1">
      <alignment horizontal="center" vertical="center"/>
    </xf>
    <xf numFmtId="1" fontId="10" fillId="0" borderId="3" xfId="0" applyNumberFormat="1" applyFont="1" applyFill="1" applyBorder="1" applyAlignment="1">
      <alignment horizontal="left" vertical="center"/>
    </xf>
    <xf numFmtId="0" fontId="10" fillId="3" borderId="3" xfId="0" applyFont="1" applyFill="1" applyBorder="1" applyAlignment="1">
      <alignment horizontal="left" vertical="center"/>
    </xf>
    <xf numFmtId="0" fontId="10" fillId="0" borderId="3" xfId="0" applyFont="1" applyBorder="1" applyAlignment="1">
      <alignment horizontal="left" vertical="center"/>
    </xf>
    <xf numFmtId="1" fontId="10" fillId="3" borderId="3" xfId="0" applyNumberFormat="1" applyFont="1" applyFill="1" applyBorder="1" applyAlignment="1">
      <alignment horizontal="left" vertical="center"/>
    </xf>
    <xf numFmtId="1" fontId="11" fillId="0" borderId="3" xfId="0" applyNumberFormat="1" applyFont="1" applyFill="1" applyBorder="1" applyAlignment="1" applyProtection="1">
      <alignment horizontal="right" vertical="center"/>
      <protection locked="0"/>
    </xf>
    <xf numFmtId="42" fontId="22" fillId="13" borderId="3" xfId="2" applyFont="1" applyFill="1" applyBorder="1" applyAlignment="1">
      <alignment horizontal="right" vertical="center"/>
    </xf>
    <xf numFmtId="42" fontId="10" fillId="0" borderId="3" xfId="2" applyFont="1" applyFill="1" applyBorder="1" applyAlignment="1">
      <alignment horizontal="left" vertical="center"/>
    </xf>
    <xf numFmtId="1" fontId="10" fillId="0" borderId="3" xfId="2" applyNumberFormat="1" applyFont="1" applyFill="1" applyBorder="1" applyAlignment="1">
      <alignment horizontal="left" vertical="center"/>
    </xf>
    <xf numFmtId="42" fontId="10" fillId="14" borderId="3" xfId="2" applyFont="1" applyFill="1" applyBorder="1" applyAlignment="1">
      <alignment horizontal="right" vertical="center"/>
    </xf>
    <xf numFmtId="0" fontId="11" fillId="0" borderId="3" xfId="0" applyFont="1" applyFill="1" applyBorder="1" applyAlignment="1" applyProtection="1">
      <alignment horizontal="left" vertical="center"/>
      <protection locked="0"/>
    </xf>
    <xf numFmtId="1" fontId="10" fillId="0" borderId="3" xfId="0" applyNumberFormat="1" applyFont="1" applyBorder="1" applyAlignment="1">
      <alignment horizontal="left" vertical="center"/>
    </xf>
    <xf numFmtId="0" fontId="13" fillId="0" borderId="0" xfId="0" applyFont="1"/>
    <xf numFmtId="0" fontId="23" fillId="0" borderId="0" xfId="0" applyFont="1" applyAlignment="1">
      <alignment vertical="center"/>
    </xf>
    <xf numFmtId="42" fontId="24" fillId="0" borderId="0" xfId="0" applyNumberFormat="1" applyFont="1"/>
    <xf numFmtId="42" fontId="24" fillId="0" borderId="0" xfId="0" applyNumberFormat="1" applyFont="1" applyBorder="1"/>
    <xf numFmtId="0" fontId="24" fillId="0" borderId="0" xfId="0" applyFont="1"/>
    <xf numFmtId="42" fontId="24" fillId="0" borderId="0" xfId="0" applyNumberFormat="1" applyFont="1" applyFill="1"/>
    <xf numFmtId="1" fontId="2" fillId="0" borderId="3" xfId="0" applyNumberFormat="1" applyFont="1" applyFill="1" applyBorder="1" applyAlignment="1">
      <alignment horizontal="left" vertical="center"/>
    </xf>
    <xf numFmtId="14" fontId="2" fillId="0" borderId="3" xfId="0" applyNumberFormat="1" applyFont="1" applyFill="1" applyBorder="1" applyAlignment="1">
      <alignment horizontal="center" vertical="center"/>
    </xf>
    <xf numFmtId="1" fontId="4" fillId="10" borderId="33" xfId="0" applyNumberFormat="1" applyFont="1" applyFill="1" applyBorder="1" applyAlignment="1">
      <alignment horizontal="center" vertical="center"/>
    </xf>
    <xf numFmtId="1" fontId="4" fillId="10" borderId="19" xfId="0" applyNumberFormat="1" applyFont="1" applyFill="1" applyBorder="1" applyAlignment="1">
      <alignment horizontal="center" vertical="center"/>
    </xf>
    <xf numFmtId="42" fontId="4" fillId="11" borderId="0" xfId="2" applyFont="1" applyFill="1" applyBorder="1" applyAlignment="1">
      <alignment horizontal="left" vertical="center" wrapText="1"/>
    </xf>
    <xf numFmtId="0" fontId="8" fillId="5" borderId="22"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3" fillId="4" borderId="14" xfId="0" applyFont="1" applyFill="1" applyBorder="1" applyAlignment="1">
      <alignment horizontal="left" vertical="center"/>
    </xf>
    <xf numFmtId="0" fontId="3" fillId="4" borderId="15" xfId="0" applyFont="1" applyFill="1" applyBorder="1" applyAlignment="1">
      <alignment horizontal="left" vertical="center"/>
    </xf>
    <xf numFmtId="0" fontId="3" fillId="4" borderId="16" xfId="0" applyFont="1" applyFill="1" applyBorder="1" applyAlignment="1">
      <alignment horizontal="left" vertical="center"/>
    </xf>
    <xf numFmtId="0" fontId="11" fillId="0" borderId="4"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11" fillId="0" borderId="31" xfId="0" applyFont="1" applyFill="1" applyBorder="1" applyAlignment="1" applyProtection="1">
      <alignment horizontal="left" vertical="center" wrapText="1"/>
      <protection locked="0"/>
    </xf>
    <xf numFmtId="0" fontId="11" fillId="0" borderId="23"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7" fillId="0" borderId="11" xfId="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16" xfId="0" applyFont="1" applyFill="1" applyBorder="1" applyAlignment="1">
      <alignment horizontal="left" vertical="center" wrapText="1"/>
    </xf>
    <xf numFmtId="0" fontId="11" fillId="0" borderId="54" xfId="0" applyFont="1" applyFill="1" applyBorder="1" applyAlignment="1" applyProtection="1">
      <alignment horizontal="left" vertical="center" wrapText="1"/>
      <protection locked="0"/>
    </xf>
    <xf numFmtId="0" fontId="11" fillId="0" borderId="55"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7" fillId="0" borderId="11" xfId="1" applyNumberFormat="1" applyFill="1" applyBorder="1" applyAlignment="1" applyProtection="1">
      <alignment horizontal="left" vertical="center" wrapText="1"/>
      <protection locked="0"/>
    </xf>
    <xf numFmtId="0" fontId="7" fillId="0" borderId="3" xfId="1" applyNumberFormat="1" applyFill="1" applyBorder="1" applyAlignment="1" applyProtection="1">
      <alignment horizontal="left" vertical="center" wrapText="1"/>
      <protection locked="0"/>
    </xf>
    <xf numFmtId="0" fontId="11" fillId="0" borderId="34" xfId="0" applyFont="1" applyFill="1" applyBorder="1" applyAlignment="1" applyProtection="1">
      <alignment horizontal="left" vertical="center" wrapText="1"/>
      <protection locked="0"/>
    </xf>
    <xf numFmtId="0" fontId="11" fillId="0" borderId="35" xfId="0" applyFont="1" applyFill="1" applyBorder="1" applyAlignment="1" applyProtection="1">
      <alignment horizontal="left" vertical="center" wrapText="1"/>
      <protection locked="0"/>
    </xf>
    <xf numFmtId="0" fontId="11" fillId="0" borderId="36" xfId="0" applyFont="1" applyFill="1" applyBorder="1" applyAlignment="1" applyProtection="1">
      <alignment horizontal="left" vertical="center" wrapText="1"/>
      <protection locked="0"/>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9" fillId="0" borderId="0" xfId="0" applyFont="1" applyFill="1" applyBorder="1" applyAlignment="1">
      <alignment horizontal="left" vertical="top"/>
    </xf>
    <xf numFmtId="0" fontId="12" fillId="8" borderId="26" xfId="0" applyFont="1" applyFill="1" applyBorder="1" applyAlignment="1">
      <alignment horizontal="left" vertical="center" wrapText="1"/>
    </xf>
    <xf numFmtId="0" fontId="12" fillId="8" borderId="0" xfId="0" applyFont="1" applyFill="1" applyBorder="1" applyAlignment="1">
      <alignment horizontal="left" vertical="center" wrapText="1"/>
    </xf>
    <xf numFmtId="0" fontId="12" fillId="8" borderId="27" xfId="0" applyFont="1" applyFill="1" applyBorder="1" applyAlignment="1">
      <alignment horizontal="left" vertical="center" wrapText="1"/>
    </xf>
    <xf numFmtId="0" fontId="8" fillId="5" borderId="48" xfId="0" applyFont="1" applyFill="1" applyBorder="1" applyAlignment="1">
      <alignment horizontal="center" vertical="center" wrapText="1"/>
    </xf>
    <xf numFmtId="0" fontId="8" fillId="5" borderId="49"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3" fillId="4" borderId="14" xfId="0" applyFont="1" applyFill="1" applyBorder="1" applyAlignment="1" applyProtection="1">
      <alignment horizontal="left" vertical="center"/>
      <protection locked="0"/>
    </xf>
    <xf numFmtId="0" fontId="3" fillId="4" borderId="15"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14" xfId="3" applyFont="1" applyFill="1" applyBorder="1" applyAlignment="1" applyProtection="1">
      <alignment horizontal="left" vertical="center"/>
      <protection locked="0"/>
    </xf>
    <xf numFmtId="0" fontId="3" fillId="4" borderId="15" xfId="3" applyFont="1" applyFill="1" applyBorder="1" applyAlignment="1" applyProtection="1">
      <alignment horizontal="left" vertical="center"/>
      <protection locked="0"/>
    </xf>
    <xf numFmtId="0" fontId="3" fillId="4" borderId="16" xfId="3" applyFont="1" applyFill="1" applyBorder="1" applyAlignment="1" applyProtection="1">
      <alignment horizontal="left" vertical="center"/>
      <protection locked="0"/>
    </xf>
    <xf numFmtId="0" fontId="4" fillId="5" borderId="12" xfId="0" applyFont="1" applyFill="1" applyBorder="1" applyAlignment="1" applyProtection="1">
      <alignment horizontal="left" vertical="center" wrapText="1"/>
      <protection locked="0"/>
    </xf>
    <xf numFmtId="0" fontId="1" fillId="3" borderId="32" xfId="0" applyFont="1" applyFill="1" applyBorder="1" applyAlignment="1" applyProtection="1">
      <alignment horizontal="left" vertical="center" wrapText="1"/>
      <protection locked="0"/>
    </xf>
    <xf numFmtId="0" fontId="1" fillId="3" borderId="37" xfId="0" applyFont="1" applyFill="1" applyBorder="1" applyAlignment="1" applyProtection="1">
      <alignment horizontal="left" vertical="center" wrapText="1"/>
      <protection locked="0"/>
    </xf>
    <xf numFmtId="0" fontId="4" fillId="5" borderId="39" xfId="3" applyFont="1" applyFill="1" applyBorder="1" applyAlignment="1" applyProtection="1">
      <alignment horizontal="left" vertical="center" wrapText="1"/>
      <protection locked="0"/>
    </xf>
    <xf numFmtId="0" fontId="4" fillId="5" borderId="40" xfId="3" applyFont="1" applyFill="1" applyBorder="1" applyAlignment="1" applyProtection="1">
      <alignment horizontal="left" vertical="center" wrapText="1"/>
      <protection locked="0"/>
    </xf>
    <xf numFmtId="0" fontId="1" fillId="3" borderId="41"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4" fillId="5" borderId="14" xfId="3" applyFont="1" applyFill="1" applyBorder="1" applyAlignment="1" applyProtection="1">
      <alignment horizontal="left" vertical="center" wrapText="1"/>
      <protection locked="0"/>
    </xf>
    <xf numFmtId="0" fontId="4" fillId="5" borderId="15" xfId="3" applyFont="1" applyFill="1" applyBorder="1" applyAlignment="1" applyProtection="1">
      <alignment horizontal="left" vertical="center" wrapText="1"/>
      <protection locked="0"/>
    </xf>
    <xf numFmtId="0" fontId="1" fillId="3" borderId="2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0" borderId="51" xfId="0" applyFont="1" applyFill="1" applyBorder="1" applyAlignment="1" applyProtection="1">
      <alignment horizontal="center" vertical="center" wrapText="1"/>
      <protection locked="0"/>
    </xf>
    <xf numFmtId="0" fontId="1" fillId="0" borderId="52" xfId="0" applyFont="1" applyFill="1" applyBorder="1" applyAlignment="1" applyProtection="1">
      <alignment horizontal="center" vertical="center" wrapText="1"/>
      <protection locked="0"/>
    </xf>
    <xf numFmtId="0" fontId="1" fillId="0" borderId="53" xfId="0" applyFont="1" applyFill="1" applyBorder="1" applyAlignment="1" applyProtection="1">
      <alignment horizontal="center" vertical="center" wrapText="1"/>
      <protection locked="0"/>
    </xf>
    <xf numFmtId="0" fontId="12" fillId="8" borderId="28" xfId="0" applyFont="1" applyFill="1" applyBorder="1" applyAlignment="1">
      <alignment horizontal="left" vertical="center" wrapText="1"/>
    </xf>
    <xf numFmtId="0" fontId="12" fillId="8" borderId="29" xfId="0" applyFont="1" applyFill="1" applyBorder="1" applyAlignment="1">
      <alignment horizontal="left" vertical="center" wrapText="1"/>
    </xf>
    <xf numFmtId="0" fontId="12" fillId="8" borderId="30" xfId="0" applyFont="1" applyFill="1" applyBorder="1" applyAlignment="1">
      <alignment horizontal="left" vertical="center" wrapText="1"/>
    </xf>
    <xf numFmtId="0" fontId="8" fillId="4" borderId="12" xfId="0" applyFont="1" applyFill="1" applyBorder="1" applyAlignment="1">
      <alignment horizontal="center" vertical="center" wrapText="1"/>
    </xf>
    <xf numFmtId="0" fontId="14" fillId="8" borderId="26" xfId="0" applyFont="1" applyFill="1" applyBorder="1" applyAlignment="1">
      <alignment horizontal="left" vertical="center" wrapText="1"/>
    </xf>
    <xf numFmtId="0" fontId="14" fillId="8" borderId="0" xfId="0" applyFont="1" applyFill="1" applyBorder="1" applyAlignment="1">
      <alignment horizontal="left" vertical="center" wrapText="1"/>
    </xf>
    <xf numFmtId="0" fontId="14" fillId="8" borderId="27" xfId="0" applyFont="1" applyFill="1" applyBorder="1" applyAlignment="1">
      <alignment horizontal="left" vertical="center" wrapText="1"/>
    </xf>
    <xf numFmtId="0" fontId="5" fillId="9" borderId="26" xfId="0" applyFont="1" applyFill="1" applyBorder="1" applyAlignment="1" applyProtection="1">
      <alignment horizontal="left" vertical="center"/>
    </xf>
    <xf numFmtId="0" fontId="5" fillId="9" borderId="0" xfId="0" applyFont="1" applyFill="1" applyBorder="1" applyAlignment="1" applyProtection="1">
      <alignment horizontal="left" vertical="center"/>
    </xf>
    <xf numFmtId="0" fontId="5" fillId="9" borderId="27" xfId="0" applyFont="1" applyFill="1" applyBorder="1" applyAlignment="1" applyProtection="1">
      <alignment horizontal="left" vertical="center"/>
    </xf>
    <xf numFmtId="0" fontId="15" fillId="7" borderId="18" xfId="0" applyFont="1" applyFill="1" applyBorder="1" applyAlignment="1">
      <alignment horizontal="left" vertical="center" wrapText="1"/>
    </xf>
    <xf numFmtId="0" fontId="4" fillId="5" borderId="12" xfId="3" applyFont="1" applyFill="1" applyBorder="1" applyAlignment="1" applyProtection="1">
      <alignment horizontal="left" vertical="center" wrapText="1"/>
      <protection locked="0"/>
    </xf>
    <xf numFmtId="0" fontId="4" fillId="5" borderId="42" xfId="3" applyFont="1" applyFill="1" applyBorder="1" applyAlignment="1" applyProtection="1">
      <alignment horizontal="left" vertical="center" wrapText="1"/>
      <protection locked="0"/>
    </xf>
    <xf numFmtId="0" fontId="4" fillId="5" borderId="43" xfId="3"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5" borderId="44" xfId="3" applyFont="1" applyFill="1" applyBorder="1" applyAlignment="1" applyProtection="1">
      <alignment horizontal="left" vertical="center" wrapText="1"/>
      <protection locked="0"/>
    </xf>
    <xf numFmtId="0" fontId="4" fillId="5" borderId="45" xfId="3" applyFont="1" applyFill="1" applyBorder="1" applyAlignment="1" applyProtection="1">
      <alignment horizontal="left" vertical="center" wrapText="1"/>
      <protection locked="0"/>
    </xf>
    <xf numFmtId="0" fontId="1" fillId="0" borderId="38" xfId="3" applyFont="1" applyFill="1" applyBorder="1" applyAlignment="1" applyProtection="1">
      <alignment horizontal="left" vertical="center" wrapText="1"/>
      <protection locked="0"/>
    </xf>
    <xf numFmtId="0" fontId="1" fillId="0" borderId="4" xfId="3"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6" xfId="3" applyFont="1" applyFill="1" applyBorder="1" applyAlignment="1" applyProtection="1">
      <alignment horizontal="left" vertical="center" wrapText="1"/>
      <protection locked="0"/>
    </xf>
    <xf numFmtId="0" fontId="1" fillId="0" borderId="31" xfId="3" applyFont="1" applyFill="1" applyBorder="1" applyAlignment="1" applyProtection="1">
      <alignment horizontal="left" vertical="center" wrapText="1"/>
      <protection locked="0"/>
    </xf>
    <xf numFmtId="0" fontId="1" fillId="0" borderId="11" xfId="3" applyFont="1" applyFill="1" applyBorder="1" applyAlignment="1" applyProtection="1">
      <alignment horizontal="left" vertical="center" wrapText="1"/>
      <protection locked="0"/>
    </xf>
    <xf numFmtId="0" fontId="1" fillId="0" borderId="46" xfId="0" applyFont="1" applyFill="1" applyBorder="1" applyAlignment="1" applyProtection="1">
      <alignment horizontal="left" vertical="center" wrapText="1"/>
      <protection locked="0"/>
    </xf>
    <xf numFmtId="0" fontId="1" fillId="0" borderId="47" xfId="0" applyFont="1" applyFill="1" applyBorder="1" applyAlignment="1" applyProtection="1">
      <alignment horizontal="left" vertical="center" wrapText="1"/>
      <protection locked="0"/>
    </xf>
    <xf numFmtId="42" fontId="16" fillId="0" borderId="46" xfId="0" applyNumberFormat="1" applyFont="1" applyFill="1" applyBorder="1" applyAlignment="1" applyProtection="1">
      <alignment horizontal="left" vertical="center" wrapText="1"/>
      <protection locked="0"/>
    </xf>
    <xf numFmtId="0" fontId="16" fillId="0" borderId="47" xfId="0" applyFont="1" applyFill="1" applyBorder="1" applyAlignment="1" applyProtection="1">
      <alignment horizontal="left" vertical="center" wrapText="1"/>
      <protection locked="0"/>
    </xf>
    <xf numFmtId="0" fontId="4" fillId="10" borderId="14" xfId="0" applyFont="1" applyFill="1" applyBorder="1" applyAlignment="1">
      <alignment horizontal="center" vertical="center"/>
    </xf>
    <xf numFmtId="0" fontId="4" fillId="10" borderId="15" xfId="0" applyFont="1" applyFill="1" applyBorder="1" applyAlignment="1">
      <alignment horizontal="center" vertical="center"/>
    </xf>
    <xf numFmtId="0" fontId="4" fillId="10" borderId="16" xfId="0" applyFont="1" applyFill="1" applyBorder="1" applyAlignment="1">
      <alignment horizontal="center" vertical="center"/>
    </xf>
    <xf numFmtId="0" fontId="4" fillId="10" borderId="44" xfId="0" applyFont="1" applyFill="1" applyBorder="1" applyAlignment="1">
      <alignment horizontal="center" vertical="center"/>
    </xf>
    <xf numFmtId="0" fontId="4" fillId="10" borderId="52" xfId="0" applyFont="1" applyFill="1" applyBorder="1" applyAlignment="1">
      <alignment horizontal="center" vertical="center"/>
    </xf>
  </cellXfs>
  <cellStyles count="4">
    <cellStyle name="Hipervínculo" xfId="1" builtinId="8"/>
    <cellStyle name="Moneda [0]" xfId="2" builtinId="7"/>
    <cellStyle name="Normal" xfId="0" builtinId="0"/>
    <cellStyle name="Normal 3" xfId="3"/>
  </cellStyles>
  <dxfs count="0"/>
  <tableStyles count="0" defaultTableStyle="TableStyleMedium2" defaultPivotStyle="PivotStyleLight16"/>
  <colors>
    <mruColors>
      <color rgb="FF5BAE27"/>
      <color rgb="FF00562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83343</xdr:colOff>
      <xdr:row>0</xdr:row>
      <xdr:rowOff>104775</xdr:rowOff>
    </xdr:from>
    <xdr:to>
      <xdr:col>3</xdr:col>
      <xdr:colOff>847725</xdr:colOff>
      <xdr:row>3</xdr:row>
      <xdr:rowOff>66660</xdr:rowOff>
    </xdr:to>
    <xdr:pic>
      <xdr:nvPicPr>
        <xdr:cNvPr id="3" name="Picture 2" descr="ESACHS, Empresa de Servicios Extern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493" y="104775"/>
          <a:ext cx="1897857" cy="53338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34660</xdr:colOff>
      <xdr:row>1</xdr:row>
      <xdr:rowOff>3618</xdr:rowOff>
    </xdr:from>
    <xdr:to>
      <xdr:col>2</xdr:col>
      <xdr:colOff>797278</xdr:colOff>
      <xdr:row>3</xdr:row>
      <xdr:rowOff>57852</xdr:rowOff>
    </xdr:to>
    <xdr:pic>
      <xdr:nvPicPr>
        <xdr:cNvPr id="2" name="Picture 2" descr="ESACHS, Empresa de Servicios Extern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104" y="102396"/>
          <a:ext cx="1813896" cy="49167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pmunozc/Desktop/Base%20Clientes%20Campa&#241;a%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
      <sheetName val="CLIENTES"/>
      <sheetName val="COPAGOS ACHS"/>
      <sheetName val="COMITÉ"/>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vacunainfluenza@esachs.c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8"/>
  <sheetViews>
    <sheetView workbookViewId="0">
      <selection activeCell="E2" sqref="E2"/>
    </sheetView>
  </sheetViews>
  <sheetFormatPr baseColWidth="10" defaultColWidth="11.453125" defaultRowHeight="12.5" x14ac:dyDescent="0.25"/>
  <cols>
    <col min="1" max="1" width="2.81640625" style="45" customWidth="1"/>
    <col min="2" max="2" width="33.54296875" style="45" bestFit="1" customWidth="1"/>
    <col min="3" max="3" width="31" style="45" customWidth="1"/>
    <col min="4" max="4" width="11.453125" style="45"/>
    <col min="5" max="5" width="19.90625" style="45" customWidth="1"/>
    <col min="6" max="16384" width="11.453125" style="45"/>
  </cols>
  <sheetData>
    <row r="2" spans="2:5" ht="18" customHeight="1" x14ac:dyDescent="0.25">
      <c r="B2" s="44" t="s">
        <v>40</v>
      </c>
      <c r="C2" s="27" t="s">
        <v>19</v>
      </c>
      <c r="D2" s="44" t="s">
        <v>34</v>
      </c>
      <c r="E2" s="27" t="s">
        <v>54</v>
      </c>
    </row>
    <row r="3" spans="2:5" ht="13" x14ac:dyDescent="0.25">
      <c r="B3" s="26" t="s">
        <v>41</v>
      </c>
      <c r="C3" s="26" t="s">
        <v>63</v>
      </c>
      <c r="D3" s="26" t="s">
        <v>22</v>
      </c>
      <c r="E3" s="26" t="s">
        <v>103</v>
      </c>
    </row>
    <row r="4" spans="2:5" ht="13" x14ac:dyDescent="0.25">
      <c r="B4" s="26" t="s">
        <v>88</v>
      </c>
      <c r="C4" s="26" t="s">
        <v>64</v>
      </c>
      <c r="D4" s="26" t="s">
        <v>24</v>
      </c>
      <c r="E4" s="26" t="s">
        <v>62</v>
      </c>
    </row>
    <row r="5" spans="2:5" ht="13" x14ac:dyDescent="0.25">
      <c r="B5" s="26" t="s">
        <v>42</v>
      </c>
      <c r="C5" s="26" t="s">
        <v>101</v>
      </c>
      <c r="D5" s="26" t="s">
        <v>25</v>
      </c>
    </row>
    <row r="6" spans="2:5" ht="13" x14ac:dyDescent="0.25">
      <c r="B6" s="26" t="s">
        <v>43</v>
      </c>
      <c r="C6" s="26" t="s">
        <v>102</v>
      </c>
      <c r="D6" s="26" t="s">
        <v>26</v>
      </c>
    </row>
    <row r="7" spans="2:5" ht="13" x14ac:dyDescent="0.25">
      <c r="D7" s="26" t="s">
        <v>27</v>
      </c>
    </row>
    <row r="8" spans="2:5" ht="13" x14ac:dyDescent="0.25">
      <c r="D8" s="26" t="s">
        <v>35</v>
      </c>
    </row>
    <row r="9" spans="2:5" ht="13" x14ac:dyDescent="0.25">
      <c r="D9" s="26" t="s">
        <v>36</v>
      </c>
    </row>
    <row r="10" spans="2:5" ht="13" x14ac:dyDescent="0.25">
      <c r="D10" s="26" t="s">
        <v>37</v>
      </c>
    </row>
    <row r="11" spans="2:5" ht="13" x14ac:dyDescent="0.25">
      <c r="D11" s="26" t="s">
        <v>28</v>
      </c>
    </row>
    <row r="12" spans="2:5" ht="13" x14ac:dyDescent="0.25">
      <c r="D12" s="26" t="s">
        <v>30</v>
      </c>
    </row>
    <row r="13" spans="2:5" ht="13" x14ac:dyDescent="0.25">
      <c r="D13" s="26" t="s">
        <v>31</v>
      </c>
    </row>
    <row r="14" spans="2:5" ht="13" x14ac:dyDescent="0.25">
      <c r="D14" s="26" t="s">
        <v>33</v>
      </c>
    </row>
    <row r="15" spans="2:5" ht="13" x14ac:dyDescent="0.25">
      <c r="D15" s="26" t="s">
        <v>32</v>
      </c>
    </row>
    <row r="16" spans="2:5" ht="13" x14ac:dyDescent="0.25">
      <c r="D16" s="26" t="s">
        <v>29</v>
      </c>
    </row>
    <row r="17" spans="4:4" ht="13" x14ac:dyDescent="0.25">
      <c r="D17" s="26" t="s">
        <v>23</v>
      </c>
    </row>
    <row r="18" spans="4:4" ht="13" x14ac:dyDescent="0.25">
      <c r="D18" s="26" t="s">
        <v>38</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5627"/>
  </sheetPr>
  <dimension ref="A1:L37"/>
  <sheetViews>
    <sheetView showGridLines="0" tabSelected="1" view="pageBreakPreview" zoomScaleNormal="80" zoomScaleSheetLayoutView="100" workbookViewId="0">
      <selection activeCell="M25" sqref="M25"/>
    </sheetView>
  </sheetViews>
  <sheetFormatPr baseColWidth="10" defaultColWidth="11.453125" defaultRowHeight="13" x14ac:dyDescent="0.3"/>
  <cols>
    <col min="1" max="1" width="0.81640625" style="1" customWidth="1"/>
    <col min="2" max="2" width="6.453125" style="1" customWidth="1"/>
    <col min="3" max="3" width="10.54296875" style="1" customWidth="1"/>
    <col min="4" max="4" width="16" style="1" customWidth="1"/>
    <col min="5" max="5" width="12.08984375" style="1" customWidth="1"/>
    <col min="6" max="6" width="11.81640625" style="1" customWidth="1"/>
    <col min="7" max="7" width="9.54296875" style="1" customWidth="1"/>
    <col min="8" max="8" width="17" style="1" customWidth="1"/>
    <col min="9" max="9" width="10" style="1" customWidth="1"/>
    <col min="10" max="10" width="10.1796875" style="1" customWidth="1"/>
    <col min="11" max="11" width="10.26953125" style="1" customWidth="1"/>
    <col min="12" max="12" width="0.7265625" style="1" customWidth="1"/>
    <col min="13" max="16384" width="11.453125" style="1"/>
  </cols>
  <sheetData>
    <row r="1" spans="1:12" ht="10.5" customHeight="1" thickBot="1" x14ac:dyDescent="0.35"/>
    <row r="2" spans="1:12" ht="21" customHeight="1" x14ac:dyDescent="0.3">
      <c r="A2" s="18"/>
      <c r="B2" s="2"/>
      <c r="C2" s="2"/>
      <c r="E2" s="93" t="s">
        <v>83</v>
      </c>
      <c r="F2" s="94"/>
      <c r="G2" s="94"/>
      <c r="H2" s="94"/>
      <c r="I2" s="94"/>
      <c r="J2" s="94"/>
      <c r="K2" s="95"/>
      <c r="L2" s="19"/>
    </row>
    <row r="3" spans="1:12" ht="13.5" customHeight="1" thickBot="1" x14ac:dyDescent="0.35">
      <c r="A3" s="18"/>
      <c r="B3" s="2"/>
      <c r="C3" s="2"/>
      <c r="E3" s="96"/>
      <c r="F3" s="97"/>
      <c r="G3" s="97"/>
      <c r="H3" s="97"/>
      <c r="I3" s="97"/>
      <c r="J3" s="97"/>
      <c r="K3" s="98"/>
      <c r="L3" s="19"/>
    </row>
    <row r="4" spans="1:12" ht="7.5" customHeight="1" x14ac:dyDescent="0.3">
      <c r="A4" s="18"/>
      <c r="B4" s="4"/>
      <c r="C4" s="4"/>
      <c r="E4" s="5"/>
      <c r="F4" s="5"/>
      <c r="G4" s="5"/>
      <c r="H4" s="6"/>
      <c r="I4" s="9"/>
      <c r="J4" s="9"/>
      <c r="K4" s="9"/>
      <c r="L4" s="19"/>
    </row>
    <row r="5" spans="1:12" ht="17.25" customHeight="1" x14ac:dyDescent="0.3">
      <c r="A5" s="18"/>
      <c r="B5" s="4"/>
      <c r="C5" s="4"/>
      <c r="D5" s="10"/>
      <c r="E5" s="10"/>
      <c r="F5" s="10"/>
      <c r="G5" s="10"/>
      <c r="H5" s="11"/>
      <c r="I5" s="12"/>
      <c r="J5" s="13" t="s">
        <v>11</v>
      </c>
      <c r="K5" s="51">
        <f ca="1">TODAY()</f>
        <v>44966</v>
      </c>
      <c r="L5" s="19"/>
    </row>
    <row r="6" spans="1:12" ht="6" customHeight="1" x14ac:dyDescent="0.3">
      <c r="A6" s="18"/>
      <c r="B6" s="4"/>
      <c r="C6" s="4"/>
      <c r="D6" s="10"/>
      <c r="E6" s="10"/>
      <c r="F6" s="10"/>
      <c r="G6" s="10"/>
      <c r="H6" s="11"/>
      <c r="I6" s="12"/>
      <c r="J6" s="12"/>
      <c r="K6" s="12"/>
      <c r="L6" s="19"/>
    </row>
    <row r="7" spans="1:12" ht="18" customHeight="1" x14ac:dyDescent="0.3">
      <c r="A7" s="18"/>
      <c r="B7" s="99" t="s">
        <v>0</v>
      </c>
      <c r="C7" s="100"/>
      <c r="D7" s="100"/>
      <c r="E7" s="100"/>
      <c r="F7" s="100"/>
      <c r="G7" s="100"/>
      <c r="H7" s="100"/>
      <c r="I7" s="100"/>
      <c r="J7" s="100"/>
      <c r="K7" s="101"/>
      <c r="L7" s="19"/>
    </row>
    <row r="8" spans="1:12" ht="18" customHeight="1" x14ac:dyDescent="0.3">
      <c r="A8" s="18"/>
      <c r="B8" s="109" t="s">
        <v>13</v>
      </c>
      <c r="C8" s="109"/>
      <c r="D8" s="113"/>
      <c r="E8" s="113"/>
      <c r="F8" s="113"/>
      <c r="G8" s="113"/>
      <c r="H8" s="34" t="s">
        <v>3</v>
      </c>
      <c r="I8" s="112"/>
      <c r="J8" s="112"/>
      <c r="K8" s="102"/>
      <c r="L8" s="19"/>
    </row>
    <row r="9" spans="1:12" ht="18" customHeight="1" x14ac:dyDescent="0.3">
      <c r="A9" s="18"/>
      <c r="B9" s="109" t="s">
        <v>49</v>
      </c>
      <c r="C9" s="109"/>
      <c r="D9" s="118"/>
      <c r="E9" s="118"/>
      <c r="F9" s="118"/>
      <c r="G9" s="118"/>
      <c r="H9" s="34" t="s">
        <v>97</v>
      </c>
      <c r="I9" s="115"/>
      <c r="J9" s="116"/>
      <c r="K9" s="116"/>
      <c r="L9" s="19"/>
    </row>
    <row r="10" spans="1:12" ht="18" customHeight="1" x14ac:dyDescent="0.3">
      <c r="A10" s="18"/>
      <c r="B10" s="109" t="s">
        <v>1</v>
      </c>
      <c r="C10" s="109"/>
      <c r="D10" s="118"/>
      <c r="E10" s="118"/>
      <c r="F10" s="118"/>
      <c r="G10" s="118"/>
      <c r="H10" s="34" t="s">
        <v>6</v>
      </c>
      <c r="I10" s="105"/>
      <c r="J10" s="105"/>
      <c r="K10" s="117"/>
      <c r="L10" s="19"/>
    </row>
    <row r="11" spans="1:12" ht="18" customHeight="1" x14ac:dyDescent="0.3">
      <c r="A11" s="18"/>
      <c r="B11" s="109" t="s">
        <v>2</v>
      </c>
      <c r="C11" s="109"/>
      <c r="D11" s="106"/>
      <c r="E11" s="108"/>
      <c r="F11" s="108"/>
      <c r="G11" s="114"/>
      <c r="H11" s="34" t="s">
        <v>44</v>
      </c>
      <c r="I11" s="118"/>
      <c r="J11" s="118"/>
      <c r="K11" s="119"/>
      <c r="L11" s="19"/>
    </row>
    <row r="12" spans="1:12" ht="18" customHeight="1" x14ac:dyDescent="0.3">
      <c r="A12" s="18"/>
      <c r="B12" s="99" t="s">
        <v>4</v>
      </c>
      <c r="C12" s="100"/>
      <c r="D12" s="100"/>
      <c r="E12" s="100"/>
      <c r="F12" s="100"/>
      <c r="G12" s="100"/>
      <c r="H12" s="100"/>
      <c r="I12" s="100"/>
      <c r="J12" s="100"/>
      <c r="K12" s="101"/>
      <c r="L12" s="19"/>
    </row>
    <row r="13" spans="1:12" ht="18" customHeight="1" x14ac:dyDescent="0.3">
      <c r="A13" s="18"/>
      <c r="B13" s="109" t="s">
        <v>5</v>
      </c>
      <c r="C13" s="109"/>
      <c r="D13" s="102"/>
      <c r="E13" s="102"/>
      <c r="F13" s="103"/>
      <c r="G13" s="103"/>
      <c r="H13" s="103"/>
      <c r="I13" s="103"/>
      <c r="J13" s="103"/>
      <c r="K13" s="103"/>
      <c r="L13" s="19"/>
    </row>
    <row r="14" spans="1:12" ht="18" customHeight="1" x14ac:dyDescent="0.3">
      <c r="A14" s="18"/>
      <c r="B14" s="109" t="s">
        <v>39</v>
      </c>
      <c r="C14" s="109"/>
      <c r="D14" s="102"/>
      <c r="E14" s="102"/>
      <c r="F14" s="103"/>
      <c r="G14" s="103"/>
      <c r="H14" s="103"/>
      <c r="I14" s="103"/>
      <c r="J14" s="103"/>
      <c r="K14" s="103"/>
      <c r="L14" s="19"/>
    </row>
    <row r="15" spans="1:12" ht="18" customHeight="1" x14ac:dyDescent="0.3">
      <c r="A15" s="18"/>
      <c r="B15" s="110" t="s">
        <v>10</v>
      </c>
      <c r="C15" s="111"/>
      <c r="D15" s="104"/>
      <c r="E15" s="105"/>
      <c r="F15" s="105"/>
      <c r="G15" s="105"/>
      <c r="H15" s="105"/>
      <c r="I15" s="105"/>
      <c r="J15" s="105"/>
      <c r="K15" s="106"/>
      <c r="L15" s="19"/>
    </row>
    <row r="16" spans="1:12" ht="18" customHeight="1" x14ac:dyDescent="0.3">
      <c r="A16" s="18"/>
      <c r="B16" s="109" t="s">
        <v>8</v>
      </c>
      <c r="C16" s="109"/>
      <c r="D16" s="107"/>
      <c r="E16" s="106"/>
      <c r="F16" s="108"/>
      <c r="G16" s="108"/>
      <c r="H16" s="108"/>
      <c r="I16" s="108"/>
      <c r="J16" s="108"/>
      <c r="K16" s="108"/>
      <c r="L16" s="19"/>
    </row>
    <row r="17" spans="1:12" ht="18" customHeight="1" x14ac:dyDescent="0.3">
      <c r="A17" s="18"/>
      <c r="B17" s="109" t="s">
        <v>6</v>
      </c>
      <c r="C17" s="109"/>
      <c r="D17" s="106"/>
      <c r="E17" s="106"/>
      <c r="F17" s="108"/>
      <c r="G17" s="108"/>
      <c r="H17" s="108"/>
      <c r="I17" s="108"/>
      <c r="J17" s="108"/>
      <c r="K17" s="108"/>
      <c r="L17" s="19"/>
    </row>
    <row r="18" spans="1:12" ht="6" customHeight="1" x14ac:dyDescent="0.3">
      <c r="A18" s="18"/>
      <c r="B18" s="5"/>
      <c r="C18" s="5"/>
      <c r="D18" s="7"/>
      <c r="E18" s="7"/>
      <c r="F18" s="7"/>
      <c r="G18" s="7"/>
      <c r="H18" s="8"/>
      <c r="I18" s="5"/>
      <c r="J18" s="5"/>
      <c r="K18" s="7"/>
      <c r="L18" s="19"/>
    </row>
    <row r="19" spans="1:12" ht="18" customHeight="1" x14ac:dyDescent="0.3">
      <c r="A19" s="18"/>
      <c r="B19" s="99" t="s">
        <v>9</v>
      </c>
      <c r="C19" s="100"/>
      <c r="D19" s="100"/>
      <c r="E19" s="100"/>
      <c r="F19" s="100"/>
      <c r="G19" s="100"/>
      <c r="H19" s="100"/>
      <c r="I19" s="100"/>
      <c r="J19" s="100"/>
      <c r="K19" s="101"/>
      <c r="L19" s="19"/>
    </row>
    <row r="20" spans="1:12" ht="22.5" customHeight="1" x14ac:dyDescent="0.3">
      <c r="A20" s="18"/>
      <c r="B20" s="14" t="s">
        <v>14</v>
      </c>
      <c r="C20" s="14" t="s">
        <v>15</v>
      </c>
      <c r="D20" s="14" t="s">
        <v>12</v>
      </c>
      <c r="E20" s="14" t="s">
        <v>2</v>
      </c>
      <c r="F20" s="27" t="s">
        <v>19</v>
      </c>
      <c r="G20" s="27" t="s">
        <v>54</v>
      </c>
      <c r="H20" s="27" t="s">
        <v>45</v>
      </c>
      <c r="I20" s="14" t="s">
        <v>46</v>
      </c>
      <c r="J20" s="14" t="s">
        <v>7</v>
      </c>
      <c r="K20" s="14" t="s">
        <v>17</v>
      </c>
      <c r="L20" s="19"/>
    </row>
    <row r="21" spans="1:12" ht="22" customHeight="1" x14ac:dyDescent="0.3">
      <c r="A21" s="18"/>
      <c r="B21" s="28"/>
      <c r="C21" s="28"/>
      <c r="D21" s="28"/>
      <c r="E21" s="28"/>
      <c r="F21" s="28"/>
      <c r="G21" s="30"/>
      <c r="H21" s="30"/>
      <c r="I21" s="28"/>
      <c r="J21" s="29"/>
      <c r="K21" s="29"/>
      <c r="L21" s="19"/>
    </row>
    <row r="22" spans="1:12" ht="22" customHeight="1" x14ac:dyDescent="0.3">
      <c r="A22" s="18"/>
      <c r="B22" s="28"/>
      <c r="C22" s="28"/>
      <c r="D22" s="28"/>
      <c r="E22" s="28"/>
      <c r="F22" s="28"/>
      <c r="G22" s="30"/>
      <c r="H22" s="30"/>
      <c r="I22" s="28"/>
      <c r="J22" s="29"/>
      <c r="K22" s="29"/>
      <c r="L22" s="19"/>
    </row>
    <row r="23" spans="1:12" ht="22" customHeight="1" x14ac:dyDescent="0.3">
      <c r="A23" s="18"/>
      <c r="B23" s="28"/>
      <c r="C23" s="28"/>
      <c r="D23" s="28"/>
      <c r="E23" s="28"/>
      <c r="F23" s="28"/>
      <c r="G23" s="30"/>
      <c r="H23" s="30"/>
      <c r="I23" s="28"/>
      <c r="J23" s="29"/>
      <c r="K23" s="29"/>
      <c r="L23" s="19"/>
    </row>
    <row r="24" spans="1:12" ht="22" customHeight="1" x14ac:dyDescent="0.3">
      <c r="A24" s="18"/>
      <c r="B24" s="28"/>
      <c r="C24" s="28"/>
      <c r="D24" s="28"/>
      <c r="E24" s="28"/>
      <c r="F24" s="28"/>
      <c r="G24" s="30"/>
      <c r="H24" s="30"/>
      <c r="I24" s="28"/>
      <c r="J24" s="29"/>
      <c r="K24" s="29"/>
      <c r="L24" s="19"/>
    </row>
    <row r="25" spans="1:12" ht="22" customHeight="1" x14ac:dyDescent="0.3">
      <c r="A25" s="18"/>
      <c r="B25" s="28"/>
      <c r="C25" s="28"/>
      <c r="D25" s="28"/>
      <c r="E25" s="28"/>
      <c r="F25" s="28"/>
      <c r="G25" s="30"/>
      <c r="H25" s="30"/>
      <c r="I25" s="28"/>
      <c r="J25" s="29"/>
      <c r="K25" s="29"/>
      <c r="L25" s="19"/>
    </row>
    <row r="26" spans="1:12" ht="22" customHeight="1" x14ac:dyDescent="0.3">
      <c r="A26" s="18"/>
      <c r="B26" s="28"/>
      <c r="C26" s="28"/>
      <c r="D26" s="28"/>
      <c r="E26" s="28"/>
      <c r="F26" s="28"/>
      <c r="G26" s="30"/>
      <c r="H26" s="30"/>
      <c r="I26" s="28"/>
      <c r="J26" s="29"/>
      <c r="K26" s="29"/>
      <c r="L26" s="19"/>
    </row>
    <row r="27" spans="1:12" ht="22" customHeight="1" x14ac:dyDescent="0.3">
      <c r="A27" s="18"/>
      <c r="B27" s="28"/>
      <c r="C27" s="28"/>
      <c r="D27" s="28"/>
      <c r="E27" s="28"/>
      <c r="F27" s="28"/>
      <c r="G27" s="30"/>
      <c r="H27" s="30"/>
      <c r="I27" s="28"/>
      <c r="J27" s="29"/>
      <c r="K27" s="29"/>
      <c r="L27" s="19"/>
    </row>
    <row r="28" spans="1:12" ht="22" customHeight="1" x14ac:dyDescent="0.3">
      <c r="A28" s="18"/>
      <c r="B28" s="28"/>
      <c r="C28" s="28"/>
      <c r="D28" s="28"/>
      <c r="E28" s="28"/>
      <c r="F28" s="28"/>
      <c r="G28" s="30"/>
      <c r="H28" s="30"/>
      <c r="I28" s="28"/>
      <c r="J28" s="29"/>
      <c r="K28" s="29"/>
      <c r="L28" s="19"/>
    </row>
    <row r="29" spans="1:12" ht="22" customHeight="1" x14ac:dyDescent="0.3">
      <c r="A29" s="18"/>
      <c r="B29" s="28"/>
      <c r="C29" s="28"/>
      <c r="D29" s="28"/>
      <c r="E29" s="28"/>
      <c r="F29" s="28"/>
      <c r="G29" s="30"/>
      <c r="H29" s="30"/>
      <c r="I29" s="28"/>
      <c r="J29" s="29"/>
      <c r="K29" s="29"/>
      <c r="L29" s="19"/>
    </row>
    <row r="30" spans="1:12" ht="22" customHeight="1" x14ac:dyDescent="0.3">
      <c r="A30" s="18"/>
      <c r="B30" s="28"/>
      <c r="C30" s="28"/>
      <c r="D30" s="28"/>
      <c r="E30" s="28"/>
      <c r="F30" s="28"/>
      <c r="G30" s="30"/>
      <c r="H30" s="30"/>
      <c r="I30" s="28"/>
      <c r="J30" s="29"/>
      <c r="K30" s="29"/>
      <c r="L30" s="19"/>
    </row>
    <row r="31" spans="1:12" ht="22" customHeight="1" x14ac:dyDescent="0.3">
      <c r="A31" s="18"/>
      <c r="B31" s="28"/>
      <c r="C31" s="28"/>
      <c r="D31" s="28"/>
      <c r="E31" s="28"/>
      <c r="F31" s="28"/>
      <c r="G31" s="30"/>
      <c r="H31" s="30"/>
      <c r="I31" s="28"/>
      <c r="J31" s="29"/>
      <c r="K31" s="29"/>
      <c r="L31" s="19"/>
    </row>
    <row r="32" spans="1:12" ht="22" customHeight="1" x14ac:dyDescent="0.3">
      <c r="A32" s="18"/>
      <c r="B32" s="28"/>
      <c r="C32" s="28"/>
      <c r="D32" s="28"/>
      <c r="E32" s="28"/>
      <c r="F32" s="28"/>
      <c r="G32" s="30"/>
      <c r="H32" s="30"/>
      <c r="I32" s="28"/>
      <c r="J32" s="29"/>
      <c r="K32" s="29"/>
      <c r="L32" s="19"/>
    </row>
    <row r="33" spans="1:12" ht="22" customHeight="1" x14ac:dyDescent="0.3">
      <c r="A33" s="18"/>
      <c r="B33" s="28"/>
      <c r="C33" s="28"/>
      <c r="D33" s="28"/>
      <c r="E33" s="28"/>
      <c r="F33" s="28"/>
      <c r="G33" s="30"/>
      <c r="H33" s="30"/>
      <c r="I33" s="28"/>
      <c r="J33" s="29"/>
      <c r="K33" s="29"/>
      <c r="L33" s="19"/>
    </row>
    <row r="34" spans="1:12" s="3" customFormat="1" ht="22" customHeight="1" x14ac:dyDescent="0.3">
      <c r="A34" s="20"/>
      <c r="B34" s="28"/>
      <c r="C34" s="28"/>
      <c r="D34" s="28"/>
      <c r="E34" s="28"/>
      <c r="F34" s="28"/>
      <c r="G34" s="30"/>
      <c r="H34" s="30"/>
      <c r="I34" s="28"/>
      <c r="J34" s="29"/>
      <c r="K34" s="29"/>
      <c r="L34" s="21"/>
    </row>
    <row r="35" spans="1:12" ht="22" customHeight="1" x14ac:dyDescent="0.3">
      <c r="A35" s="18"/>
      <c r="B35" s="28"/>
      <c r="C35" s="28"/>
      <c r="D35" s="28"/>
      <c r="E35" s="28"/>
      <c r="F35" s="28"/>
      <c r="G35" s="30"/>
      <c r="H35" s="30"/>
      <c r="I35" s="28"/>
      <c r="J35" s="29"/>
      <c r="K35" s="29"/>
      <c r="L35" s="19"/>
    </row>
    <row r="36" spans="1:12" ht="25.5" customHeight="1" x14ac:dyDescent="0.3">
      <c r="A36" s="18"/>
      <c r="B36" s="90" t="s">
        <v>16</v>
      </c>
      <c r="C36" s="91"/>
      <c r="D36" s="91"/>
      <c r="E36" s="91"/>
      <c r="F36" s="91"/>
      <c r="G36" s="91"/>
      <c r="H36" s="91"/>
      <c r="I36" s="92"/>
      <c r="J36" s="35">
        <f>SUM(J21:J35)</f>
        <v>0</v>
      </c>
      <c r="K36" s="35">
        <f>SUM(K21:K35)</f>
        <v>0</v>
      </c>
      <c r="L36" s="19"/>
    </row>
    <row r="37" spans="1:12" ht="4.5" customHeight="1" x14ac:dyDescent="0.3"/>
  </sheetData>
  <mergeCells count="27">
    <mergeCell ref="D8:G8"/>
    <mergeCell ref="B9:C9"/>
    <mergeCell ref="B14:C14"/>
    <mergeCell ref="D14:K14"/>
    <mergeCell ref="B11:C11"/>
    <mergeCell ref="D11:G11"/>
    <mergeCell ref="I9:K9"/>
    <mergeCell ref="I10:K10"/>
    <mergeCell ref="I11:K11"/>
    <mergeCell ref="D10:G10"/>
    <mergeCell ref="D9:G9"/>
    <mergeCell ref="B36:I36"/>
    <mergeCell ref="E2:K3"/>
    <mergeCell ref="B19:K19"/>
    <mergeCell ref="D13:K13"/>
    <mergeCell ref="D15:K15"/>
    <mergeCell ref="D16:K16"/>
    <mergeCell ref="D17:K17"/>
    <mergeCell ref="B13:C13"/>
    <mergeCell ref="B16:C16"/>
    <mergeCell ref="B17:C17"/>
    <mergeCell ref="B12:K12"/>
    <mergeCell ref="B7:K7"/>
    <mergeCell ref="B8:C8"/>
    <mergeCell ref="B10:C10"/>
    <mergeCell ref="B15:C15"/>
    <mergeCell ref="I8:K8"/>
  </mergeCells>
  <pageMargins left="0.25" right="0.25" top="0.75" bottom="0.75" header="0.3" footer="0.3"/>
  <pageSetup scale="86"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LD!$D$3:$D$18</xm:f>
          </x14:formula1>
          <xm:sqref>B21:B35</xm:sqref>
        </x14:dataValidation>
        <x14:dataValidation type="list" allowBlank="1" showInputMessage="1" showErrorMessage="1">
          <x14:formula1>
            <xm:f>LD!$B$3:$B$6</xm:f>
          </x14:formula1>
          <xm:sqref>I11:K11</xm:sqref>
        </x14:dataValidation>
        <x14:dataValidation type="list" allowBlank="1" showInputMessage="1" showErrorMessage="1">
          <x14:formula1>
            <xm:f>LD!$C$3:$C$6</xm:f>
          </x14:formula1>
          <xm:sqref>F21:F35</xm:sqref>
        </x14:dataValidation>
        <x14:dataValidation type="list" allowBlank="1" showInputMessage="1" showErrorMessage="1">
          <x14:formula1>
            <xm:f>LD!$E$3:$E$4</xm:f>
          </x14:formula1>
          <xm:sqref>G21:G35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AE27"/>
  </sheetPr>
  <dimension ref="A1:Y48"/>
  <sheetViews>
    <sheetView showGridLines="0" view="pageBreakPreview" zoomScale="104" zoomScaleNormal="80" zoomScaleSheetLayoutView="104" workbookViewId="0">
      <selection activeCell="M21" sqref="M21"/>
    </sheetView>
  </sheetViews>
  <sheetFormatPr baseColWidth="10" defaultColWidth="11.453125" defaultRowHeight="13" x14ac:dyDescent="0.3"/>
  <cols>
    <col min="1" max="1" width="0.81640625" style="1" customWidth="1"/>
    <col min="2" max="2" width="15" style="1" customWidth="1"/>
    <col min="3" max="3" width="12.36328125" style="1" customWidth="1"/>
    <col min="4" max="4" width="20.90625" style="1" customWidth="1"/>
    <col min="5" max="5" width="10.54296875" style="1" customWidth="1"/>
    <col min="6" max="6" width="11.54296875" style="1" customWidth="1"/>
    <col min="7" max="7" width="10.36328125" style="1" customWidth="1"/>
    <col min="8" max="9" width="13.54296875" style="1" customWidth="1"/>
    <col min="10" max="10" width="0.7265625" style="1" customWidth="1"/>
    <col min="11" max="11" width="4.1796875" style="1" customWidth="1"/>
    <col min="12" max="12" width="4.90625" style="1" customWidth="1"/>
    <col min="13" max="16384" width="11.453125" style="1"/>
  </cols>
  <sheetData>
    <row r="1" spans="1:10" ht="8.25" customHeight="1" thickBot="1" x14ac:dyDescent="0.35">
      <c r="A1" s="15"/>
      <c r="B1" s="16"/>
      <c r="C1" s="16"/>
      <c r="E1" s="16"/>
      <c r="F1" s="16"/>
      <c r="G1" s="16"/>
      <c r="H1" s="16"/>
      <c r="I1" s="16"/>
      <c r="J1" s="17"/>
    </row>
    <row r="2" spans="1:10" ht="21" customHeight="1" x14ac:dyDescent="0.3">
      <c r="A2" s="18"/>
      <c r="B2" s="2"/>
      <c r="C2" s="2"/>
      <c r="D2" s="120" t="s">
        <v>86</v>
      </c>
      <c r="E2" s="121"/>
      <c r="F2" s="121"/>
      <c r="G2" s="121"/>
      <c r="H2" s="121"/>
      <c r="I2" s="122"/>
      <c r="J2" s="17"/>
    </row>
    <row r="3" spans="1:10" ht="13.5" customHeight="1" thickBot="1" x14ac:dyDescent="0.35">
      <c r="A3" s="18"/>
      <c r="B3" s="2"/>
      <c r="C3" s="2"/>
      <c r="D3" s="123"/>
      <c r="E3" s="124"/>
      <c r="F3" s="124"/>
      <c r="G3" s="124"/>
      <c r="H3" s="124"/>
      <c r="I3" s="125"/>
      <c r="J3" s="17"/>
    </row>
    <row r="4" spans="1:10" ht="7.5" customHeight="1" x14ac:dyDescent="0.3">
      <c r="A4" s="18"/>
      <c r="B4" s="4"/>
      <c r="C4" s="4"/>
      <c r="E4" s="5"/>
      <c r="F4" s="6"/>
      <c r="G4" s="9"/>
      <c r="H4" s="9"/>
      <c r="I4" s="9"/>
      <c r="J4" s="17"/>
    </row>
    <row r="5" spans="1:10" ht="17.25" customHeight="1" x14ac:dyDescent="0.3">
      <c r="A5" s="18"/>
      <c r="B5" s="4"/>
      <c r="C5" s="4"/>
      <c r="D5" s="10"/>
      <c r="E5" s="61" t="s">
        <v>89</v>
      </c>
      <c r="F5" s="11"/>
      <c r="G5" s="12"/>
      <c r="H5" s="13" t="s">
        <v>11</v>
      </c>
      <c r="I5" s="48">
        <f ca="1">+Formulario!K5</f>
        <v>44966</v>
      </c>
      <c r="J5" s="19"/>
    </row>
    <row r="6" spans="1:10" ht="19.5" customHeight="1" x14ac:dyDescent="0.3">
      <c r="A6" s="18"/>
      <c r="B6" s="4"/>
      <c r="C6" s="4"/>
      <c r="D6" s="10"/>
      <c r="E6" s="10"/>
      <c r="F6" s="11"/>
      <c r="G6" s="12"/>
      <c r="H6" s="126" t="s">
        <v>87</v>
      </c>
      <c r="I6" s="126"/>
      <c r="J6" s="19"/>
    </row>
    <row r="7" spans="1:10" s="53" customFormat="1" ht="21" customHeight="1" x14ac:dyDescent="0.3">
      <c r="A7" s="52"/>
      <c r="B7" s="133" t="s">
        <v>18</v>
      </c>
      <c r="C7" s="134"/>
      <c r="D7" s="134"/>
      <c r="E7" s="135"/>
      <c r="F7" s="136" t="s">
        <v>71</v>
      </c>
      <c r="G7" s="137"/>
      <c r="H7" s="137"/>
      <c r="I7" s="138"/>
      <c r="J7" s="54"/>
    </row>
    <row r="8" spans="1:10" s="53" customFormat="1" ht="20" customHeight="1" x14ac:dyDescent="0.3">
      <c r="A8" s="52"/>
      <c r="B8" s="139" t="s">
        <v>13</v>
      </c>
      <c r="C8" s="139"/>
      <c r="D8" s="140">
        <f>Formulario!D8</f>
        <v>0</v>
      </c>
      <c r="E8" s="141"/>
      <c r="F8" s="142" t="s">
        <v>5</v>
      </c>
      <c r="G8" s="143"/>
      <c r="H8" s="144">
        <f>Formulario!D13</f>
        <v>0</v>
      </c>
      <c r="I8" s="145"/>
      <c r="J8" s="54"/>
    </row>
    <row r="9" spans="1:10" s="53" customFormat="1" ht="20" customHeight="1" x14ac:dyDescent="0.3">
      <c r="A9" s="52"/>
      <c r="B9" s="139" t="s">
        <v>70</v>
      </c>
      <c r="C9" s="139"/>
      <c r="D9" s="140">
        <f>Formulario!D9</f>
        <v>0</v>
      </c>
      <c r="E9" s="141"/>
      <c r="F9" s="146" t="s">
        <v>72</v>
      </c>
      <c r="G9" s="147"/>
      <c r="H9" s="148">
        <f>Formulario!D14</f>
        <v>0</v>
      </c>
      <c r="I9" s="149"/>
      <c r="J9" s="54"/>
    </row>
    <row r="10" spans="1:10" s="53" customFormat="1" ht="20" customHeight="1" x14ac:dyDescent="0.3">
      <c r="A10" s="52"/>
      <c r="B10" s="139" t="s">
        <v>1</v>
      </c>
      <c r="C10" s="139"/>
      <c r="D10" s="140">
        <f>Formulario!D10</f>
        <v>0</v>
      </c>
      <c r="E10" s="141"/>
      <c r="F10" s="164" t="s">
        <v>10</v>
      </c>
      <c r="G10" s="146"/>
      <c r="H10" s="148">
        <f>Formulario!D15</f>
        <v>0</v>
      </c>
      <c r="I10" s="149"/>
      <c r="J10" s="54"/>
    </row>
    <row r="11" spans="1:10" s="53" customFormat="1" ht="20" customHeight="1" x14ac:dyDescent="0.3">
      <c r="A11" s="52"/>
      <c r="B11" s="139" t="s">
        <v>2</v>
      </c>
      <c r="C11" s="139"/>
      <c r="D11" s="140">
        <f>Formulario!D11</f>
        <v>0</v>
      </c>
      <c r="E11" s="141"/>
      <c r="F11" s="146" t="s">
        <v>8</v>
      </c>
      <c r="G11" s="147"/>
      <c r="H11" s="148">
        <f>Formulario!D16</f>
        <v>0</v>
      </c>
      <c r="I11" s="149"/>
      <c r="J11" s="54"/>
    </row>
    <row r="12" spans="1:10" s="53" customFormat="1" ht="20" customHeight="1" x14ac:dyDescent="0.3">
      <c r="A12" s="52"/>
      <c r="B12" s="139" t="s">
        <v>3</v>
      </c>
      <c r="C12" s="139"/>
      <c r="D12" s="140">
        <f>Formulario!I8</f>
        <v>0</v>
      </c>
      <c r="E12" s="141"/>
      <c r="F12" s="165" t="s">
        <v>6</v>
      </c>
      <c r="G12" s="166"/>
      <c r="H12" s="148">
        <f>Formulario!D17</f>
        <v>0</v>
      </c>
      <c r="I12" s="149"/>
      <c r="J12" s="54"/>
    </row>
    <row r="13" spans="1:10" s="53" customFormat="1" ht="6" customHeight="1" x14ac:dyDescent="0.3">
      <c r="A13" s="52"/>
      <c r="B13" s="150"/>
      <c r="C13" s="151"/>
      <c r="D13" s="151"/>
      <c r="E13" s="151"/>
      <c r="F13" s="151"/>
      <c r="G13" s="151"/>
      <c r="H13" s="151"/>
      <c r="I13" s="152"/>
      <c r="J13" s="54"/>
    </row>
    <row r="14" spans="1:10" s="56" customFormat="1" ht="21" customHeight="1" x14ac:dyDescent="0.3">
      <c r="A14" s="55"/>
      <c r="B14" s="133" t="s">
        <v>94</v>
      </c>
      <c r="C14" s="134"/>
      <c r="D14" s="134"/>
      <c r="E14" s="134"/>
      <c r="F14" s="134"/>
      <c r="G14" s="134"/>
      <c r="H14" s="134"/>
      <c r="I14" s="135"/>
    </row>
    <row r="15" spans="1:10" s="58" customFormat="1" ht="20" customHeight="1" x14ac:dyDescent="0.3">
      <c r="A15" s="57"/>
      <c r="B15" s="167" t="s">
        <v>73</v>
      </c>
      <c r="C15" s="168"/>
      <c r="D15" s="178" t="s">
        <v>74</v>
      </c>
      <c r="E15" s="179"/>
      <c r="F15" s="169" t="s">
        <v>75</v>
      </c>
      <c r="G15" s="170"/>
      <c r="H15" s="171" t="s">
        <v>84</v>
      </c>
      <c r="I15" s="172"/>
    </row>
    <row r="16" spans="1:10" s="58" customFormat="1" ht="20" customHeight="1" x14ac:dyDescent="0.3">
      <c r="A16" s="57"/>
      <c r="B16" s="173" t="s">
        <v>70</v>
      </c>
      <c r="C16" s="174"/>
      <c r="D16" s="178" t="s">
        <v>76</v>
      </c>
      <c r="E16" s="179"/>
      <c r="F16" s="146" t="s">
        <v>77</v>
      </c>
      <c r="G16" s="175"/>
      <c r="H16" s="176">
        <v>970110232</v>
      </c>
      <c r="I16" s="177"/>
    </row>
    <row r="17" spans="1:15" s="58" customFormat="1" ht="20" customHeight="1" x14ac:dyDescent="0.3">
      <c r="A17" s="57"/>
      <c r="B17" s="173" t="s">
        <v>1</v>
      </c>
      <c r="C17" s="174"/>
      <c r="D17" s="178" t="s">
        <v>109</v>
      </c>
      <c r="E17" s="179"/>
      <c r="F17" s="146" t="s">
        <v>8</v>
      </c>
      <c r="G17" s="175"/>
      <c r="H17" s="176" t="s">
        <v>80</v>
      </c>
      <c r="I17" s="177"/>
    </row>
    <row r="18" spans="1:15" s="58" customFormat="1" ht="20" customHeight="1" x14ac:dyDescent="0.3">
      <c r="A18" s="57"/>
      <c r="B18" s="173" t="s">
        <v>112</v>
      </c>
      <c r="C18" s="174"/>
      <c r="D18" s="180">
        <f>I38</f>
        <v>0</v>
      </c>
      <c r="E18" s="181"/>
      <c r="F18" s="146" t="s">
        <v>79</v>
      </c>
      <c r="G18" s="175"/>
      <c r="H18" s="176" t="s">
        <v>85</v>
      </c>
      <c r="I18" s="177"/>
    </row>
    <row r="19" spans="1:15" ht="6" customHeight="1" x14ac:dyDescent="0.3">
      <c r="A19" s="18"/>
      <c r="B19" s="5"/>
      <c r="C19" s="5"/>
      <c r="D19" s="7"/>
      <c r="E19" s="7"/>
      <c r="F19" s="8"/>
      <c r="G19" s="5"/>
      <c r="H19" s="5"/>
      <c r="I19" s="7"/>
      <c r="J19" s="19"/>
    </row>
    <row r="20" spans="1:15" ht="18" customHeight="1" x14ac:dyDescent="0.3">
      <c r="A20" s="18"/>
      <c r="B20" s="99" t="s">
        <v>9</v>
      </c>
      <c r="C20" s="100"/>
      <c r="D20" s="100"/>
      <c r="E20" s="100"/>
      <c r="F20" s="100"/>
      <c r="G20" s="100"/>
      <c r="H20" s="100"/>
      <c r="I20" s="101"/>
      <c r="J20" s="19"/>
    </row>
    <row r="21" spans="1:15" ht="24" x14ac:dyDescent="0.3">
      <c r="A21" s="18"/>
      <c r="B21" s="14" t="s">
        <v>15</v>
      </c>
      <c r="C21" s="14" t="s">
        <v>1</v>
      </c>
      <c r="D21" s="14" t="s">
        <v>2</v>
      </c>
      <c r="E21" s="14" t="s">
        <v>47</v>
      </c>
      <c r="F21" s="14" t="s">
        <v>48</v>
      </c>
      <c r="G21" s="14" t="s">
        <v>7</v>
      </c>
      <c r="H21" s="14" t="s">
        <v>17</v>
      </c>
      <c r="I21" s="14" t="s">
        <v>16</v>
      </c>
      <c r="J21" s="19"/>
      <c r="O21" s="83"/>
    </row>
    <row r="22" spans="1:15" s="3" customFormat="1" ht="20.149999999999999" customHeight="1" x14ac:dyDescent="0.3">
      <c r="A22" s="20"/>
      <c r="B22" s="28">
        <f>Formulario!C21</f>
        <v>0</v>
      </c>
      <c r="C22" s="28">
        <f>Formulario!D21</f>
        <v>0</v>
      </c>
      <c r="D22" s="28">
        <f>Formulario!E21</f>
        <v>0</v>
      </c>
      <c r="E22" s="47">
        <f>IF(Formulario!G21="Entrega de dosis",11490,IF(Formulario!G21="Inoculación",12490, 0))</f>
        <v>0</v>
      </c>
      <c r="F22" s="47">
        <f>IF(Formulario!F21="RM (dentro de anillo Vespucio)",30000,IF(Formulario!F21="Regiones",45000,IF(Formulario!F21="RM (fuera de anillo Vespucio)",45000,IF(Formulario!F21="Zonas extremas",70000,0))))</f>
        <v>0</v>
      </c>
      <c r="G22" s="46">
        <f>Formulario!J21</f>
        <v>0</v>
      </c>
      <c r="H22" s="29">
        <f>+Formulario!K21</f>
        <v>0</v>
      </c>
      <c r="I22" s="31">
        <f>(E22*G22)+(F22*H22)</f>
        <v>0</v>
      </c>
      <c r="J22" s="21"/>
      <c r="M22" s="81">
        <f>E22*G22</f>
        <v>0</v>
      </c>
      <c r="N22" s="1"/>
      <c r="O22" s="84">
        <f>F22*H22</f>
        <v>0</v>
      </c>
    </row>
    <row r="23" spans="1:15" s="3" customFormat="1" ht="20.149999999999999" customHeight="1" x14ac:dyDescent="0.3">
      <c r="A23" s="20"/>
      <c r="B23" s="28">
        <f>Formulario!C22</f>
        <v>0</v>
      </c>
      <c r="C23" s="28">
        <f>Formulario!D22</f>
        <v>0</v>
      </c>
      <c r="D23" s="28">
        <f>Formulario!E22</f>
        <v>0</v>
      </c>
      <c r="E23" s="47">
        <f>IF(Formulario!G22="Entrega de dosis",11490,IF(Formulario!G22="Inoculación",12490, 0))</f>
        <v>0</v>
      </c>
      <c r="F23" s="47">
        <f>IF(Formulario!F22="RM (dentro de anillo Vespucio)",30000,IF(Formulario!F22="Regiones",45000,IF(Formulario!F22="RM (fuera de anillo Vespucio)",45000,IF(Formulario!F22="Zonas extremas",70000,0))))</f>
        <v>0</v>
      </c>
      <c r="G23" s="46">
        <f>Formulario!J22</f>
        <v>0</v>
      </c>
      <c r="H23" s="29">
        <f>+Formulario!K22</f>
        <v>0</v>
      </c>
      <c r="I23" s="31">
        <f>(E23*G23)+(F23*H23)</f>
        <v>0</v>
      </c>
      <c r="J23" s="21"/>
      <c r="M23" s="81">
        <f t="shared" ref="M23:M36" si="0">E23*G23</f>
        <v>0</v>
      </c>
      <c r="N23" s="1"/>
      <c r="O23" s="84">
        <f t="shared" ref="O23:O36" si="1">F23*H23</f>
        <v>0</v>
      </c>
    </row>
    <row r="24" spans="1:15" s="3" customFormat="1" ht="20.149999999999999" customHeight="1" x14ac:dyDescent="0.3">
      <c r="A24" s="20"/>
      <c r="B24" s="28">
        <f>Formulario!C23</f>
        <v>0</v>
      </c>
      <c r="C24" s="28">
        <f>Formulario!D23</f>
        <v>0</v>
      </c>
      <c r="D24" s="28">
        <f>Formulario!E23</f>
        <v>0</v>
      </c>
      <c r="E24" s="47">
        <f>IF(Formulario!G23="Entrega de dosis",11490,IF(Formulario!G23="Inoculación",12490, 0))</f>
        <v>0</v>
      </c>
      <c r="F24" s="47">
        <f>IF(Formulario!F23="RM (dentro de anillo Vespucio)",30000,IF(Formulario!F23="Regiones",45000,IF(Formulario!F23="RM (fuera de anillo Vespucio)",45000,IF(Formulario!F23="Zonas extremas",70000,0))))</f>
        <v>0</v>
      </c>
      <c r="G24" s="46">
        <f>Formulario!J23</f>
        <v>0</v>
      </c>
      <c r="H24" s="29">
        <f>+Formulario!K23</f>
        <v>0</v>
      </c>
      <c r="I24" s="31">
        <f t="shared" ref="I24:I36" si="2">(E24*G24)+(F24*H24)</f>
        <v>0</v>
      </c>
      <c r="J24" s="21"/>
      <c r="M24" s="81">
        <f t="shared" si="0"/>
        <v>0</v>
      </c>
      <c r="N24" s="1"/>
      <c r="O24" s="84">
        <f t="shared" si="1"/>
        <v>0</v>
      </c>
    </row>
    <row r="25" spans="1:15" s="3" customFormat="1" ht="20.149999999999999" customHeight="1" x14ac:dyDescent="0.3">
      <c r="A25" s="20"/>
      <c r="B25" s="28">
        <f>Formulario!C24</f>
        <v>0</v>
      </c>
      <c r="C25" s="28">
        <f>Formulario!D24</f>
        <v>0</v>
      </c>
      <c r="D25" s="28">
        <f>Formulario!E24</f>
        <v>0</v>
      </c>
      <c r="E25" s="47">
        <f>IF(Formulario!G24="Entrega de dosis",11490,IF(Formulario!G24="Inoculación",12490, 0))</f>
        <v>0</v>
      </c>
      <c r="F25" s="47">
        <f>IF(Formulario!F24="RM (dentro de anillo Vespucio)",30000,IF(Formulario!F24="Regiones",45000,IF(Formulario!F24="RM (fuera de anillo Vespucio)",45000,IF(Formulario!F24="Zonas extremas",70000,0))))</f>
        <v>0</v>
      </c>
      <c r="G25" s="46">
        <f>Formulario!J24</f>
        <v>0</v>
      </c>
      <c r="H25" s="29">
        <f>+Formulario!K24</f>
        <v>0</v>
      </c>
      <c r="I25" s="31">
        <f t="shared" si="2"/>
        <v>0</v>
      </c>
      <c r="J25" s="21"/>
      <c r="M25" s="81">
        <f t="shared" si="0"/>
        <v>0</v>
      </c>
      <c r="N25" s="1"/>
      <c r="O25" s="84">
        <f t="shared" si="1"/>
        <v>0</v>
      </c>
    </row>
    <row r="26" spans="1:15" s="3" customFormat="1" ht="20.149999999999999" customHeight="1" x14ac:dyDescent="0.3">
      <c r="A26" s="20"/>
      <c r="B26" s="28">
        <f>Formulario!C25</f>
        <v>0</v>
      </c>
      <c r="C26" s="28">
        <f>Formulario!D25</f>
        <v>0</v>
      </c>
      <c r="D26" s="28">
        <f>Formulario!E25</f>
        <v>0</v>
      </c>
      <c r="E26" s="47">
        <f>IF(Formulario!G25="Entrega de dosis",11490,IF(Formulario!G25="Inoculación",12490, 0))</f>
        <v>0</v>
      </c>
      <c r="F26" s="47">
        <f>IF(Formulario!F25="RM (dentro de anillo Vespucio)",30000,IF(Formulario!F25="Regiones",45000,IF(Formulario!F25="RM (fuera de anillo Vespucio)",45000,IF(Formulario!F25="Zonas extremas",70000,0))))</f>
        <v>0</v>
      </c>
      <c r="G26" s="46">
        <f>Formulario!J25</f>
        <v>0</v>
      </c>
      <c r="H26" s="29">
        <f>+Formulario!K25</f>
        <v>0</v>
      </c>
      <c r="I26" s="31">
        <f t="shared" si="2"/>
        <v>0</v>
      </c>
      <c r="J26" s="21"/>
      <c r="M26" s="81">
        <f t="shared" si="0"/>
        <v>0</v>
      </c>
      <c r="N26" s="1"/>
      <c r="O26" s="84">
        <f t="shared" si="1"/>
        <v>0</v>
      </c>
    </row>
    <row r="27" spans="1:15" ht="20.149999999999999" customHeight="1" x14ac:dyDescent="0.3">
      <c r="A27" s="18"/>
      <c r="B27" s="28">
        <f>Formulario!C26</f>
        <v>0</v>
      </c>
      <c r="C27" s="28">
        <f>Formulario!D26</f>
        <v>0</v>
      </c>
      <c r="D27" s="28">
        <f>Formulario!E26</f>
        <v>0</v>
      </c>
      <c r="E27" s="47">
        <f>IF(Formulario!G26="Entrega de dosis",11490,IF(Formulario!G26="Inoculación",12490, 0))</f>
        <v>0</v>
      </c>
      <c r="F27" s="47">
        <f>IF(Formulario!F26="RM (dentro de anillo Vespucio)",30000,IF(Formulario!F26="Regiones",45000,IF(Formulario!F26="RM (fuera de anillo Vespucio)",45000,IF(Formulario!F26="Zonas extremas",70000,0))))</f>
        <v>0</v>
      </c>
      <c r="G27" s="46">
        <f>Formulario!J26</f>
        <v>0</v>
      </c>
      <c r="H27" s="29">
        <f>+Formulario!K26</f>
        <v>0</v>
      </c>
      <c r="I27" s="31">
        <f t="shared" si="2"/>
        <v>0</v>
      </c>
      <c r="J27" s="19"/>
      <c r="M27" s="81">
        <f t="shared" si="0"/>
        <v>0</v>
      </c>
      <c r="O27" s="84">
        <f t="shared" si="1"/>
        <v>0</v>
      </c>
    </row>
    <row r="28" spans="1:15" ht="20.149999999999999" customHeight="1" x14ac:dyDescent="0.3">
      <c r="A28" s="18"/>
      <c r="B28" s="28">
        <f>Formulario!C27</f>
        <v>0</v>
      </c>
      <c r="C28" s="28">
        <f>Formulario!D27</f>
        <v>0</v>
      </c>
      <c r="D28" s="28">
        <f>Formulario!E27</f>
        <v>0</v>
      </c>
      <c r="E28" s="47">
        <f>IF(Formulario!G27="Entrega de dosis",11490,IF(Formulario!G27="Inoculación",12490, 0))</f>
        <v>0</v>
      </c>
      <c r="F28" s="47">
        <f>IF(Formulario!F27="RM (dentro de anillo Vespucio)",30000,IF(Formulario!F27="Regiones",45000,IF(Formulario!F27="RM (fuera de anillo Vespucio)",45000,IF(Formulario!F27="Zonas extremas",70000,0))))</f>
        <v>0</v>
      </c>
      <c r="G28" s="46">
        <f>Formulario!J27</f>
        <v>0</v>
      </c>
      <c r="H28" s="29">
        <f>+Formulario!K27</f>
        <v>0</v>
      </c>
      <c r="I28" s="31">
        <f t="shared" si="2"/>
        <v>0</v>
      </c>
      <c r="J28" s="19"/>
      <c r="M28" s="81">
        <f t="shared" si="0"/>
        <v>0</v>
      </c>
      <c r="O28" s="84">
        <f t="shared" si="1"/>
        <v>0</v>
      </c>
    </row>
    <row r="29" spans="1:15" ht="20.149999999999999" customHeight="1" x14ac:dyDescent="0.3">
      <c r="A29" s="18"/>
      <c r="B29" s="28">
        <f>Formulario!C28</f>
        <v>0</v>
      </c>
      <c r="C29" s="28">
        <f>Formulario!D28</f>
        <v>0</v>
      </c>
      <c r="D29" s="28">
        <f>Formulario!E28</f>
        <v>0</v>
      </c>
      <c r="E29" s="47">
        <f>IF(Formulario!G28="Entrega de dosis",11490,IF(Formulario!G28="Inoculación",12490, 0))</f>
        <v>0</v>
      </c>
      <c r="F29" s="47">
        <f>IF(Formulario!F28="RM (dentro de anillo Vespucio)",30000,IF(Formulario!F28="Regiones",45000,IF(Formulario!F28="RM (fuera de anillo Vespucio)",45000,IF(Formulario!F28="Zonas extremas",70000,0))))</f>
        <v>0</v>
      </c>
      <c r="G29" s="46">
        <f>Formulario!J28</f>
        <v>0</v>
      </c>
      <c r="H29" s="29">
        <f>+Formulario!K28</f>
        <v>0</v>
      </c>
      <c r="I29" s="31">
        <f t="shared" si="2"/>
        <v>0</v>
      </c>
      <c r="J29" s="19"/>
      <c r="M29" s="81">
        <f t="shared" si="0"/>
        <v>0</v>
      </c>
      <c r="O29" s="84">
        <f t="shared" si="1"/>
        <v>0</v>
      </c>
    </row>
    <row r="30" spans="1:15" ht="20.149999999999999" customHeight="1" x14ac:dyDescent="0.3">
      <c r="A30" s="18"/>
      <c r="B30" s="28">
        <f>Formulario!C29</f>
        <v>0</v>
      </c>
      <c r="C30" s="28">
        <f>Formulario!D29</f>
        <v>0</v>
      </c>
      <c r="D30" s="28">
        <f>Formulario!E29</f>
        <v>0</v>
      </c>
      <c r="E30" s="47">
        <f>IF(Formulario!G29="Entrega de dosis",11490,IF(Formulario!G29="Inoculación",12490, 0))</f>
        <v>0</v>
      </c>
      <c r="F30" s="47">
        <f>IF(Formulario!F29="RM (dentro de anillo Vespucio)",30000,IF(Formulario!F29="Regiones",45000,IF(Formulario!F29="RM (fuera de anillo Vespucio)",45000,IF(Formulario!F29="Zonas extremas",70000,0))))</f>
        <v>0</v>
      </c>
      <c r="G30" s="46">
        <f>Formulario!J29</f>
        <v>0</v>
      </c>
      <c r="H30" s="29">
        <f>+Formulario!K29</f>
        <v>0</v>
      </c>
      <c r="I30" s="31">
        <f t="shared" si="2"/>
        <v>0</v>
      </c>
      <c r="J30" s="19"/>
      <c r="M30" s="81">
        <f t="shared" si="0"/>
        <v>0</v>
      </c>
      <c r="O30" s="84">
        <f t="shared" si="1"/>
        <v>0</v>
      </c>
    </row>
    <row r="31" spans="1:15" ht="20.149999999999999" customHeight="1" x14ac:dyDescent="0.3">
      <c r="A31" s="18"/>
      <c r="B31" s="28">
        <f>Formulario!C30</f>
        <v>0</v>
      </c>
      <c r="C31" s="28">
        <f>Formulario!D30</f>
        <v>0</v>
      </c>
      <c r="D31" s="28">
        <f>Formulario!E30</f>
        <v>0</v>
      </c>
      <c r="E31" s="47">
        <f>IF(Formulario!G30="Entrega de dosis",11490,IF(Formulario!G30="Inoculación",12490, 0))</f>
        <v>0</v>
      </c>
      <c r="F31" s="47">
        <f>IF(Formulario!F30="RM (dentro de anillo Vespucio)",30000,IF(Formulario!F30="Regiones",45000,IF(Formulario!F30="RM (fuera de anillo Vespucio)",45000,IF(Formulario!F30="Zonas extremas",70000,0))))</f>
        <v>0</v>
      </c>
      <c r="G31" s="46">
        <f>Formulario!J30</f>
        <v>0</v>
      </c>
      <c r="H31" s="29">
        <f>+Formulario!K30</f>
        <v>0</v>
      </c>
      <c r="I31" s="31">
        <f t="shared" si="2"/>
        <v>0</v>
      </c>
      <c r="J31" s="19"/>
      <c r="M31" s="81">
        <f t="shared" si="0"/>
        <v>0</v>
      </c>
      <c r="O31" s="84">
        <f t="shared" si="1"/>
        <v>0</v>
      </c>
    </row>
    <row r="32" spans="1:15" ht="20.149999999999999" customHeight="1" x14ac:dyDescent="0.3">
      <c r="A32" s="18"/>
      <c r="B32" s="28">
        <f>Formulario!C31</f>
        <v>0</v>
      </c>
      <c r="C32" s="28">
        <f>Formulario!D31</f>
        <v>0</v>
      </c>
      <c r="D32" s="28">
        <f>Formulario!E31</f>
        <v>0</v>
      </c>
      <c r="E32" s="47">
        <f>IF(Formulario!G31="Entrega de dosis",11490,IF(Formulario!G31="Inoculación",12490, 0))</f>
        <v>0</v>
      </c>
      <c r="F32" s="47">
        <f>IF(Formulario!F31="RM (dentro de anillo Vespucio)",30000,IF(Formulario!F31="Regiones",45000,IF(Formulario!F31="RM (fuera de anillo Vespucio)",45000,IF(Formulario!F31="Zonas extremas",70000,0))))</f>
        <v>0</v>
      </c>
      <c r="G32" s="46">
        <f>Formulario!J31</f>
        <v>0</v>
      </c>
      <c r="H32" s="29">
        <f>+Formulario!K31</f>
        <v>0</v>
      </c>
      <c r="I32" s="31">
        <f t="shared" si="2"/>
        <v>0</v>
      </c>
      <c r="J32" s="19"/>
      <c r="M32" s="81">
        <f t="shared" si="0"/>
        <v>0</v>
      </c>
      <c r="O32" s="84">
        <f t="shared" si="1"/>
        <v>0</v>
      </c>
    </row>
    <row r="33" spans="1:25" ht="20.149999999999999" customHeight="1" x14ac:dyDescent="0.3">
      <c r="A33" s="18"/>
      <c r="B33" s="28">
        <f>Formulario!C32</f>
        <v>0</v>
      </c>
      <c r="C33" s="28">
        <f>Formulario!D32</f>
        <v>0</v>
      </c>
      <c r="D33" s="28">
        <f>Formulario!E32</f>
        <v>0</v>
      </c>
      <c r="E33" s="47">
        <f>IF(Formulario!G32="Entrega de dosis",11490,IF(Formulario!G32="Inoculación",12490, 0))</f>
        <v>0</v>
      </c>
      <c r="F33" s="47">
        <f>IF(Formulario!F32="RM (dentro de anillo Vespucio)",30000,IF(Formulario!F32="Regiones",45000,IF(Formulario!F32="RM (fuera de anillo Vespucio)",45000,IF(Formulario!F32="Zonas extremas",70000,0))))</f>
        <v>0</v>
      </c>
      <c r="G33" s="46">
        <f>Formulario!J32</f>
        <v>0</v>
      </c>
      <c r="H33" s="29">
        <f>+Formulario!K32</f>
        <v>0</v>
      </c>
      <c r="I33" s="31">
        <f t="shared" si="2"/>
        <v>0</v>
      </c>
      <c r="J33" s="19"/>
      <c r="M33" s="81">
        <f t="shared" si="0"/>
        <v>0</v>
      </c>
      <c r="O33" s="84">
        <f t="shared" si="1"/>
        <v>0</v>
      </c>
    </row>
    <row r="34" spans="1:25" ht="20.149999999999999" customHeight="1" x14ac:dyDescent="0.3">
      <c r="A34" s="18"/>
      <c r="B34" s="28">
        <f>Formulario!C33</f>
        <v>0</v>
      </c>
      <c r="C34" s="28">
        <f>Formulario!D33</f>
        <v>0</v>
      </c>
      <c r="D34" s="28">
        <f>Formulario!E33</f>
        <v>0</v>
      </c>
      <c r="E34" s="47">
        <f>IF(Formulario!G33="Entrega de dosis",11490,IF(Formulario!G33="Inoculación",12490, 0))</f>
        <v>0</v>
      </c>
      <c r="F34" s="47">
        <f>IF(Formulario!F33="RM (dentro de anillo Vespucio)",30000,IF(Formulario!F33="Regiones",45000,IF(Formulario!F33="RM (fuera de anillo Vespucio)",45000,IF(Formulario!F33="Zonas extremas",70000,0))))</f>
        <v>0</v>
      </c>
      <c r="G34" s="46">
        <f>Formulario!J33</f>
        <v>0</v>
      </c>
      <c r="H34" s="29">
        <f>+Formulario!K33</f>
        <v>0</v>
      </c>
      <c r="I34" s="31">
        <f t="shared" si="2"/>
        <v>0</v>
      </c>
      <c r="J34" s="19"/>
      <c r="M34" s="81">
        <f t="shared" si="0"/>
        <v>0</v>
      </c>
      <c r="O34" s="84">
        <f t="shared" si="1"/>
        <v>0</v>
      </c>
    </row>
    <row r="35" spans="1:25" ht="20.149999999999999" customHeight="1" x14ac:dyDescent="0.3">
      <c r="A35" s="18"/>
      <c r="B35" s="28">
        <f>Formulario!C34</f>
        <v>0</v>
      </c>
      <c r="C35" s="28">
        <f>Formulario!D34</f>
        <v>0</v>
      </c>
      <c r="D35" s="28">
        <f>Formulario!E34</f>
        <v>0</v>
      </c>
      <c r="E35" s="47">
        <f>IF(Formulario!G34="Entrega de dosis",11490,IF(Formulario!G34="Inoculación",12490, 0))</f>
        <v>0</v>
      </c>
      <c r="F35" s="47">
        <f>IF(Formulario!F34="RM (dentro de anillo Vespucio)",30000,IF(Formulario!F34="Regiones",45000,IF(Formulario!F34="RM (fuera de anillo Vespucio)",45000,IF(Formulario!F34="Zonas extremas",70000,0))))</f>
        <v>0</v>
      </c>
      <c r="G35" s="46">
        <f>Formulario!J34</f>
        <v>0</v>
      </c>
      <c r="H35" s="29">
        <f>+Formulario!K34</f>
        <v>0</v>
      </c>
      <c r="I35" s="31">
        <f t="shared" si="2"/>
        <v>0</v>
      </c>
      <c r="J35" s="19"/>
      <c r="M35" s="81">
        <f t="shared" si="0"/>
        <v>0</v>
      </c>
      <c r="O35" s="84">
        <f t="shared" si="1"/>
        <v>0</v>
      </c>
    </row>
    <row r="36" spans="1:25" ht="20.149999999999999" customHeight="1" x14ac:dyDescent="0.3">
      <c r="A36" s="18"/>
      <c r="B36" s="28">
        <f>Formulario!C35</f>
        <v>0</v>
      </c>
      <c r="C36" s="28">
        <f>Formulario!D35</f>
        <v>0</v>
      </c>
      <c r="D36" s="28">
        <f>Formulario!E35</f>
        <v>0</v>
      </c>
      <c r="E36" s="47">
        <f>IF(Formulario!G35="Entrega de dosis",11490,IF(Formulario!G35="Inoculación",12490, 0))</f>
        <v>0</v>
      </c>
      <c r="F36" s="47">
        <f>IF(Formulario!F35="RM (dentro de anillo Vespucio)",30000,IF(Formulario!F35="Regiones",45000,IF(Formulario!F35="RM (fuera de anillo Vespucio)",45000,IF(Formulario!F35="Zonas extremas",70000,0))))</f>
        <v>0</v>
      </c>
      <c r="G36" s="46">
        <f>Formulario!J35</f>
        <v>0</v>
      </c>
      <c r="H36" s="29">
        <f>+Formulario!K35</f>
        <v>0</v>
      </c>
      <c r="I36" s="31">
        <f t="shared" si="2"/>
        <v>0</v>
      </c>
      <c r="J36" s="19"/>
      <c r="M36" s="81">
        <f t="shared" si="0"/>
        <v>0</v>
      </c>
      <c r="O36" s="84">
        <f t="shared" si="1"/>
        <v>0</v>
      </c>
    </row>
    <row r="37" spans="1:25" ht="18" customHeight="1" x14ac:dyDescent="0.3">
      <c r="A37" s="18"/>
      <c r="B37" s="130" t="s">
        <v>81</v>
      </c>
      <c r="C37" s="131"/>
      <c r="D37" s="131"/>
      <c r="E37" s="131"/>
      <c r="F37" s="132"/>
      <c r="G37" s="59">
        <f>SUM(G22:G36)</f>
        <v>0</v>
      </c>
      <c r="H37" s="60">
        <f>SUM(H22:H36)</f>
        <v>0</v>
      </c>
      <c r="I37" s="32">
        <f>SUM(I22:I36)</f>
        <v>0</v>
      </c>
      <c r="J37" s="19"/>
      <c r="M37" s="82">
        <f>SUM(M22:M36)</f>
        <v>0</v>
      </c>
      <c r="O37" s="81">
        <f>SUM(O22:O36)</f>
        <v>0</v>
      </c>
    </row>
    <row r="38" spans="1:25" ht="18" customHeight="1" x14ac:dyDescent="0.3">
      <c r="A38" s="18"/>
      <c r="B38" s="156" t="s">
        <v>111</v>
      </c>
      <c r="C38" s="156"/>
      <c r="D38" s="156"/>
      <c r="E38" s="156"/>
      <c r="F38" s="156"/>
      <c r="G38" s="156"/>
      <c r="H38" s="156"/>
      <c r="I38" s="33">
        <f>I37</f>
        <v>0</v>
      </c>
      <c r="J38" s="19"/>
    </row>
    <row r="39" spans="1:25" ht="18" customHeight="1" x14ac:dyDescent="0.3">
      <c r="A39" s="18"/>
      <c r="B39" s="163" t="s">
        <v>110</v>
      </c>
      <c r="C39" s="163"/>
      <c r="D39" s="163"/>
      <c r="E39" s="163"/>
      <c r="F39" s="163"/>
      <c r="G39" s="163"/>
      <c r="H39" s="163"/>
      <c r="I39" s="163"/>
      <c r="J39" s="19"/>
    </row>
    <row r="40" spans="1:25" ht="16.5" customHeight="1" x14ac:dyDescent="0.3">
      <c r="A40" s="18"/>
      <c r="B40" s="160" t="s">
        <v>20</v>
      </c>
      <c r="C40" s="161"/>
      <c r="D40" s="161"/>
      <c r="E40" s="161"/>
      <c r="F40" s="161"/>
      <c r="G40" s="161"/>
      <c r="H40" s="161"/>
      <c r="I40" s="162"/>
      <c r="J40" s="19"/>
      <c r="L40" s="50" t="s">
        <v>66</v>
      </c>
    </row>
    <row r="41" spans="1:25" s="24" customFormat="1" ht="27" customHeight="1" x14ac:dyDescent="0.3">
      <c r="A41" s="25"/>
      <c r="B41" s="127" t="s">
        <v>82</v>
      </c>
      <c r="C41" s="128"/>
      <c r="D41" s="128"/>
      <c r="E41" s="128"/>
      <c r="F41" s="128"/>
      <c r="G41" s="128"/>
      <c r="H41" s="128"/>
      <c r="I41" s="129"/>
      <c r="J41" s="22"/>
      <c r="K41" s="22"/>
      <c r="L41" s="49" t="s">
        <v>69</v>
      </c>
      <c r="M41" s="22"/>
      <c r="N41" s="22"/>
      <c r="O41" s="23"/>
      <c r="P41" s="23"/>
      <c r="Q41" s="23"/>
      <c r="R41" s="23"/>
      <c r="S41" s="23"/>
      <c r="T41" s="23"/>
      <c r="U41" s="23"/>
      <c r="V41" s="23"/>
      <c r="W41" s="23"/>
      <c r="X41" s="23"/>
      <c r="Y41" s="23"/>
    </row>
    <row r="42" spans="1:25" s="24" customFormat="1" ht="17.5" customHeight="1" x14ac:dyDescent="0.3">
      <c r="A42" s="25"/>
      <c r="B42" s="127" t="s">
        <v>91</v>
      </c>
      <c r="C42" s="128"/>
      <c r="D42" s="128"/>
      <c r="E42" s="128"/>
      <c r="F42" s="128"/>
      <c r="G42" s="128"/>
      <c r="H42" s="128"/>
      <c r="I42" s="129"/>
      <c r="J42" s="22"/>
      <c r="K42" s="22"/>
      <c r="L42" s="49" t="s">
        <v>67</v>
      </c>
      <c r="M42" s="22"/>
      <c r="N42" s="22"/>
      <c r="O42" s="23"/>
      <c r="P42" s="23"/>
      <c r="Q42" s="23"/>
      <c r="R42" s="23"/>
      <c r="S42" s="23"/>
      <c r="T42" s="23"/>
      <c r="U42" s="23"/>
      <c r="V42" s="23"/>
      <c r="W42" s="23"/>
      <c r="X42" s="23"/>
      <c r="Y42" s="23"/>
    </row>
    <row r="43" spans="1:25" s="65" customFormat="1" ht="18" customHeight="1" x14ac:dyDescent="0.25">
      <c r="A43" s="62"/>
      <c r="B43" s="127" t="s">
        <v>90</v>
      </c>
      <c r="C43" s="128"/>
      <c r="D43" s="128"/>
      <c r="E43" s="128"/>
      <c r="F43" s="128"/>
      <c r="G43" s="128"/>
      <c r="H43" s="128"/>
      <c r="I43" s="129"/>
      <c r="J43" s="63"/>
      <c r="K43" s="63"/>
      <c r="L43" s="63"/>
      <c r="M43" s="63"/>
      <c r="N43" s="63"/>
      <c r="O43" s="64"/>
      <c r="P43" s="64"/>
      <c r="Q43" s="64"/>
      <c r="R43" s="64"/>
      <c r="S43" s="64"/>
      <c r="T43" s="64"/>
      <c r="U43" s="64"/>
      <c r="V43" s="64"/>
      <c r="W43" s="64"/>
      <c r="X43" s="64"/>
      <c r="Y43" s="64"/>
    </row>
    <row r="44" spans="1:25" s="65" customFormat="1" ht="34" customHeight="1" x14ac:dyDescent="0.25">
      <c r="A44" s="62"/>
      <c r="B44" s="127" t="s">
        <v>99</v>
      </c>
      <c r="C44" s="128"/>
      <c r="D44" s="128"/>
      <c r="E44" s="128"/>
      <c r="F44" s="128"/>
      <c r="G44" s="128"/>
      <c r="H44" s="128"/>
      <c r="I44" s="129"/>
      <c r="J44" s="63"/>
      <c r="K44" s="63"/>
      <c r="L44" s="63"/>
      <c r="M44" s="63"/>
      <c r="N44" s="63"/>
      <c r="O44" s="64"/>
      <c r="P44" s="64"/>
      <c r="Q44" s="64"/>
      <c r="R44" s="64"/>
      <c r="S44" s="64"/>
      <c r="T44" s="64"/>
      <c r="U44" s="64"/>
      <c r="V44" s="64"/>
      <c r="W44" s="64"/>
      <c r="X44" s="64"/>
      <c r="Y44" s="64"/>
    </row>
    <row r="45" spans="1:25" s="24" customFormat="1" ht="29.5" customHeight="1" x14ac:dyDescent="0.3">
      <c r="A45" s="25"/>
      <c r="B45" s="157" t="s">
        <v>92</v>
      </c>
      <c r="C45" s="158"/>
      <c r="D45" s="158"/>
      <c r="E45" s="158"/>
      <c r="F45" s="158"/>
      <c r="G45" s="158"/>
      <c r="H45" s="158"/>
      <c r="I45" s="159"/>
      <c r="J45" s="22"/>
      <c r="K45" s="22"/>
      <c r="L45" s="49" t="s">
        <v>68</v>
      </c>
      <c r="M45" s="22"/>
      <c r="N45" s="22"/>
      <c r="O45" s="23"/>
      <c r="P45" s="23"/>
      <c r="Q45" s="23"/>
      <c r="R45" s="23"/>
      <c r="S45" s="23"/>
      <c r="T45" s="23"/>
      <c r="U45" s="23"/>
      <c r="V45" s="23"/>
      <c r="W45" s="23"/>
      <c r="X45" s="23"/>
      <c r="Y45" s="23"/>
    </row>
    <row r="46" spans="1:25" s="24" customFormat="1" ht="70.5" customHeight="1" x14ac:dyDescent="0.3">
      <c r="A46" s="25"/>
      <c r="B46" s="157" t="s">
        <v>100</v>
      </c>
      <c r="C46" s="158"/>
      <c r="D46" s="158"/>
      <c r="E46" s="158"/>
      <c r="F46" s="158"/>
      <c r="G46" s="158"/>
      <c r="H46" s="158"/>
      <c r="I46" s="159"/>
      <c r="J46" s="22"/>
      <c r="K46" s="22"/>
      <c r="L46" s="49" t="s">
        <v>68</v>
      </c>
      <c r="M46" s="22"/>
      <c r="N46" s="22"/>
      <c r="O46" s="23"/>
      <c r="P46" s="23"/>
      <c r="Q46" s="23"/>
      <c r="R46" s="23"/>
      <c r="S46" s="23"/>
      <c r="T46" s="23"/>
      <c r="U46" s="23"/>
      <c r="V46" s="23"/>
      <c r="W46" s="23"/>
      <c r="X46" s="23"/>
      <c r="Y46" s="23"/>
    </row>
    <row r="47" spans="1:25" s="24" customFormat="1" ht="42.5" customHeight="1" x14ac:dyDescent="0.3">
      <c r="A47" s="25"/>
      <c r="B47" s="127" t="s">
        <v>93</v>
      </c>
      <c r="C47" s="128"/>
      <c r="D47" s="128"/>
      <c r="E47" s="128"/>
      <c r="F47" s="128"/>
      <c r="G47" s="128"/>
      <c r="H47" s="128"/>
      <c r="I47" s="129"/>
      <c r="J47" s="22"/>
      <c r="K47" s="22"/>
      <c r="L47" s="49" t="s">
        <v>68</v>
      </c>
      <c r="M47" s="22"/>
      <c r="N47" s="22"/>
      <c r="O47" s="23"/>
      <c r="P47" s="23"/>
      <c r="Q47" s="23"/>
      <c r="R47" s="23"/>
      <c r="S47" s="23"/>
      <c r="T47" s="23"/>
      <c r="U47" s="23"/>
      <c r="V47" s="23"/>
      <c r="W47" s="23"/>
      <c r="X47" s="23"/>
      <c r="Y47" s="23"/>
    </row>
    <row r="48" spans="1:25" s="24" customFormat="1" ht="13.5" customHeight="1" thickBot="1" x14ac:dyDescent="0.35">
      <c r="A48" s="25"/>
      <c r="B48" s="153" t="s">
        <v>21</v>
      </c>
      <c r="C48" s="154"/>
      <c r="D48" s="154"/>
      <c r="E48" s="154"/>
      <c r="F48" s="154"/>
      <c r="G48" s="154"/>
      <c r="H48" s="154"/>
      <c r="I48" s="155"/>
      <c r="J48" s="22"/>
      <c r="K48" s="22"/>
      <c r="L48" s="49" t="s">
        <v>68</v>
      </c>
      <c r="M48" s="22"/>
      <c r="N48" s="22"/>
      <c r="O48" s="23"/>
      <c r="P48" s="23"/>
      <c r="Q48" s="23"/>
      <c r="R48" s="23"/>
      <c r="S48" s="23"/>
      <c r="T48" s="23"/>
      <c r="U48" s="23"/>
      <c r="V48" s="23"/>
      <c r="W48" s="23"/>
      <c r="X48" s="23"/>
      <c r="Y48" s="23"/>
    </row>
  </sheetData>
  <mergeCells count="55">
    <mergeCell ref="B17:C17"/>
    <mergeCell ref="F17:G17"/>
    <mergeCell ref="H17:I17"/>
    <mergeCell ref="B18:C18"/>
    <mergeCell ref="D18:E18"/>
    <mergeCell ref="F18:G18"/>
    <mergeCell ref="H18:I18"/>
    <mergeCell ref="D17:E17"/>
    <mergeCell ref="B15:C15"/>
    <mergeCell ref="F15:G15"/>
    <mergeCell ref="H15:I15"/>
    <mergeCell ref="B16:C16"/>
    <mergeCell ref="F16:G16"/>
    <mergeCell ref="H16:I16"/>
    <mergeCell ref="D15:E15"/>
    <mergeCell ref="D16:E16"/>
    <mergeCell ref="B12:C12"/>
    <mergeCell ref="D12:E12"/>
    <mergeCell ref="F12:G12"/>
    <mergeCell ref="H12:I12"/>
    <mergeCell ref="B14:I14"/>
    <mergeCell ref="B10:C10"/>
    <mergeCell ref="D10:E10"/>
    <mergeCell ref="F10:G10"/>
    <mergeCell ref="H10:I10"/>
    <mergeCell ref="B11:C11"/>
    <mergeCell ref="D11:E11"/>
    <mergeCell ref="F11:G11"/>
    <mergeCell ref="H11:I11"/>
    <mergeCell ref="B48:I48"/>
    <mergeCell ref="B47:I47"/>
    <mergeCell ref="B38:H38"/>
    <mergeCell ref="B41:I41"/>
    <mergeCell ref="B42:I42"/>
    <mergeCell ref="B45:I45"/>
    <mergeCell ref="B40:I40"/>
    <mergeCell ref="B39:I39"/>
    <mergeCell ref="B44:I44"/>
    <mergeCell ref="B46:I46"/>
    <mergeCell ref="D2:I3"/>
    <mergeCell ref="H6:I6"/>
    <mergeCell ref="B43:I43"/>
    <mergeCell ref="B37:F37"/>
    <mergeCell ref="B20:I20"/>
    <mergeCell ref="B7:E7"/>
    <mergeCell ref="F7:I7"/>
    <mergeCell ref="B8:C8"/>
    <mergeCell ref="D8:E8"/>
    <mergeCell ref="F8:G8"/>
    <mergeCell ref="H8:I8"/>
    <mergeCell ref="B9:C9"/>
    <mergeCell ref="D9:E9"/>
    <mergeCell ref="F9:G9"/>
    <mergeCell ref="H9:I9"/>
    <mergeCell ref="B13:I13"/>
  </mergeCells>
  <hyperlinks>
    <hyperlink ref="H17" r:id="rId1"/>
  </hyperlinks>
  <printOptions horizontalCentered="1"/>
  <pageMargins left="0.15748031496062992" right="0.15748031496062992" top="0.35433070866141736" bottom="0.35433070866141736" header="0.31496062992125984" footer="0.31496062992125984"/>
  <pageSetup scale="76"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
  <sheetViews>
    <sheetView workbookViewId="0">
      <selection activeCell="K5" sqref="K5"/>
    </sheetView>
  </sheetViews>
  <sheetFormatPr baseColWidth="10" defaultRowHeight="12.5" x14ac:dyDescent="0.25"/>
  <cols>
    <col min="4" max="4" width="14.54296875" customWidth="1"/>
    <col min="7" max="7" width="17" customWidth="1"/>
    <col min="8" max="9" width="11.6328125" customWidth="1"/>
    <col min="14" max="14" width="15.54296875" customWidth="1"/>
    <col min="24" max="24" width="16.453125" customWidth="1"/>
    <col min="25" max="26" width="12.453125" customWidth="1"/>
  </cols>
  <sheetData>
    <row r="1" spans="1:26" ht="22" customHeight="1" x14ac:dyDescent="0.25">
      <c r="A1" s="80" t="s">
        <v>96</v>
      </c>
      <c r="R1" s="182" t="s">
        <v>95</v>
      </c>
      <c r="S1" s="183"/>
      <c r="T1" s="184"/>
      <c r="U1" s="185" t="s">
        <v>41</v>
      </c>
      <c r="V1" s="186"/>
    </row>
    <row r="2" spans="1:26" s="79" customFormat="1" ht="52" x14ac:dyDescent="0.25">
      <c r="A2" s="36" t="s">
        <v>50</v>
      </c>
      <c r="B2" s="36" t="s">
        <v>51</v>
      </c>
      <c r="C2" s="36" t="s">
        <v>52</v>
      </c>
      <c r="D2" s="37" t="s">
        <v>53</v>
      </c>
      <c r="E2" s="38" t="s">
        <v>54</v>
      </c>
      <c r="F2" s="39" t="s">
        <v>55</v>
      </c>
      <c r="G2" s="39" t="s">
        <v>56</v>
      </c>
      <c r="H2" s="36" t="s">
        <v>57</v>
      </c>
      <c r="I2" s="36" t="s">
        <v>17</v>
      </c>
      <c r="J2" s="40" t="s">
        <v>113</v>
      </c>
      <c r="K2" s="40"/>
      <c r="L2" s="42" t="s">
        <v>104</v>
      </c>
      <c r="M2" s="42" t="s">
        <v>58</v>
      </c>
      <c r="N2" s="42" t="s">
        <v>59</v>
      </c>
      <c r="O2" s="43" t="s">
        <v>60</v>
      </c>
      <c r="P2" s="40" t="s">
        <v>78</v>
      </c>
      <c r="Q2" s="41" t="s">
        <v>61</v>
      </c>
      <c r="R2" s="37" t="s">
        <v>106</v>
      </c>
      <c r="S2" s="37" t="s">
        <v>8</v>
      </c>
      <c r="T2" s="87" t="s">
        <v>6</v>
      </c>
      <c r="U2" s="88" t="s">
        <v>5</v>
      </c>
      <c r="V2" s="88" t="s">
        <v>8</v>
      </c>
      <c r="W2" s="39" t="s">
        <v>107</v>
      </c>
      <c r="X2" s="39" t="s">
        <v>44</v>
      </c>
      <c r="Y2" s="39" t="s">
        <v>98</v>
      </c>
      <c r="Z2" s="89" t="s">
        <v>108</v>
      </c>
    </row>
    <row r="3" spans="1:26" s="66" customFormat="1" ht="18" customHeight="1" x14ac:dyDescent="0.25">
      <c r="A3" s="67">
        <f ca="1">Formulario!K5</f>
        <v>44966</v>
      </c>
      <c r="B3" s="68">
        <f>Cotización!D9</f>
        <v>0</v>
      </c>
      <c r="C3" s="69"/>
      <c r="D3" s="70">
        <f>Cotización!D8</f>
        <v>0</v>
      </c>
      <c r="E3" s="70">
        <f>Formulario!G21</f>
        <v>0</v>
      </c>
      <c r="F3" s="70" t="s">
        <v>65</v>
      </c>
      <c r="G3" s="71"/>
      <c r="H3" s="72">
        <f>Cotización!G37</f>
        <v>0</v>
      </c>
      <c r="I3" s="72">
        <f>Cotización!H37</f>
        <v>0</v>
      </c>
      <c r="J3" s="73">
        <f>Cotización!D18</f>
        <v>0</v>
      </c>
      <c r="K3" s="73"/>
      <c r="L3" s="74" t="s">
        <v>105</v>
      </c>
      <c r="M3" s="74"/>
      <c r="N3" s="75"/>
      <c r="O3" s="75"/>
      <c r="P3" s="73"/>
      <c r="Q3" s="76">
        <f>J3-P3</f>
        <v>0</v>
      </c>
      <c r="R3" s="70">
        <f>Cotización!H8</f>
        <v>0</v>
      </c>
      <c r="S3" s="77">
        <f>Cotización!H11</f>
        <v>0</v>
      </c>
      <c r="T3" s="78">
        <f>Cotización!H12</f>
        <v>0</v>
      </c>
      <c r="U3" s="78"/>
      <c r="V3" s="78"/>
      <c r="W3" s="78"/>
      <c r="X3" s="85">
        <f>Formulario!I11</f>
        <v>0</v>
      </c>
      <c r="Y3" s="86"/>
      <c r="Z3" s="86"/>
    </row>
  </sheetData>
  <mergeCells count="2">
    <mergeCell ref="R1:T1"/>
    <mergeCell ref="U1:V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[1]LD!#REF!</xm:f>
          </x14:formula1>
          <xm:sqref>M3:N3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7119377A5E5594DBF3AA61107582738" ma:contentTypeVersion="10" ma:contentTypeDescription="Crear nuevo documento." ma:contentTypeScope="" ma:versionID="a412bf391cc02a2fa04bd43c4d1bd915">
  <xsd:schema xmlns:xsd="http://www.w3.org/2001/XMLSchema" xmlns:xs="http://www.w3.org/2001/XMLSchema" xmlns:p="http://schemas.microsoft.com/office/2006/metadata/properties" xmlns:ns2="4e259221-36b3-4a86-8db8-11084cdf3508" xmlns:ns3="074f3a83-2687-4ecc-862d-5d93b9f74c7e" targetNamespace="http://schemas.microsoft.com/office/2006/metadata/properties" ma:root="true" ma:fieldsID="4eb351bc17b34fd5894a2b23738261ad" ns2:_="" ns3:_="">
    <xsd:import namespace="4e259221-36b3-4a86-8db8-11084cdf3508"/>
    <xsd:import namespace="074f3a83-2687-4ecc-862d-5d93b9f74c7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259221-36b3-4a86-8db8-11084cdf3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3502374b-82e5-4b34-b572-a4b8594eee8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74f3a83-2687-4ecc-862d-5d93b9f74c7e"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575a29b9-eeea-4ef9-b897-595d6ba41a94}" ma:internalName="TaxCatchAll" ma:showField="CatchAllData" ma:web="074f3a83-2687-4ecc-862d-5d93b9f74c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96D75A-5A54-4867-9531-B2BBD822DC91}">
  <ds:schemaRefs>
    <ds:schemaRef ds:uri="http://schemas.microsoft.com/sharepoint/v3/contenttype/forms"/>
  </ds:schemaRefs>
</ds:datastoreItem>
</file>

<file path=customXml/itemProps2.xml><?xml version="1.0" encoding="utf-8"?>
<ds:datastoreItem xmlns:ds="http://schemas.openxmlformats.org/officeDocument/2006/customXml" ds:itemID="{28830927-E3CD-42AD-92B8-D38AA5534E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259221-36b3-4a86-8db8-11084cdf3508"/>
    <ds:schemaRef ds:uri="074f3a83-2687-4ecc-862d-5d93b9f74c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LD</vt:lpstr>
      <vt:lpstr>Formulario</vt:lpstr>
      <vt:lpstr>Cotización</vt:lpstr>
      <vt:lpstr>BBDD Cliente</vt:lpstr>
      <vt:lpstr>Cotización!Área_de_impresión</vt:lpstr>
      <vt:lpstr>Formulario!Área_de_impresión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Vega Garcia, Johana Beatriz</dc:creator>
  <cp:lastModifiedBy>Valenzuela Obreguiz, Luis Felipe</cp:lastModifiedBy>
  <cp:lastPrinted>2021-12-22T13:12:47Z</cp:lastPrinted>
  <dcterms:created xsi:type="dcterms:W3CDTF">2018-10-01T16:02:20Z</dcterms:created>
  <dcterms:modified xsi:type="dcterms:W3CDTF">2023-02-09T16:20:14Z</dcterms:modified>
</cp:coreProperties>
</file>